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activeTab="2"/>
  </bookViews>
  <sheets>
    <sheet name="附件1总表" sheetId="1" r:id="rId1"/>
    <sheet name="附件2中央资金明细表" sheetId="2" r:id="rId2"/>
    <sheet name="附件3省与市县配套表" sheetId="6" r:id="rId3"/>
    <sheet name="Sheet1" sheetId="7" state="hidden" r:id="rId4"/>
    <sheet name="配套计算表" sheetId="4" state="hidden" r:id="rId5"/>
  </sheets>
  <definedNames>
    <definedName name="_xlnm._FilterDatabase" localSheetId="0" hidden="1">附件1总表!$A$5:$H$130</definedName>
    <definedName name="_xlnm._FilterDatabase" localSheetId="1" hidden="1">附件2中央资金明细表!$A$6:$O$270</definedName>
    <definedName name="_xlnm._FilterDatabase" localSheetId="2" hidden="1">附件3省与市县配套表!$A$5:$J$257</definedName>
    <definedName name="_xlnm.Print_Titles" localSheetId="0">附件1总表!$4:$5</definedName>
    <definedName name="_xlnm.Print_Titles" localSheetId="1">附件2中央资金明细表!$4:$6</definedName>
    <definedName name="_xlnm.Print_Titles" localSheetId="2">附件3省与市县配套表!$4:$5</definedName>
  </definedNames>
  <calcPr calcId="144525" fullPrecision="0"/>
</workbook>
</file>

<file path=xl/sharedStrings.xml><?xml version="1.0" encoding="utf-8"?>
<sst xmlns="http://schemas.openxmlformats.org/spreadsheetml/2006/main" count="940" uniqueCount="329">
  <si>
    <t>附件1</t>
  </si>
  <si>
    <t>2021年中央和省级财政基本公共卫生服务补助资金分配总表</t>
  </si>
  <si>
    <t>单位：万元</t>
  </si>
  <si>
    <t>单位</t>
  </si>
  <si>
    <t>常住人口（万人）</t>
  </si>
  <si>
    <t>中央资金</t>
  </si>
  <si>
    <t>省级资金</t>
  </si>
  <si>
    <t>总计</t>
  </si>
  <si>
    <t>12项基本公共卫生服务项目</t>
  </si>
  <si>
    <t>新并入基本公共卫生服务项目</t>
  </si>
  <si>
    <t>绩效考核</t>
  </si>
  <si>
    <t>小计</t>
  </si>
  <si>
    <t>合计</t>
  </si>
  <si>
    <t>省级小计</t>
  </si>
  <si>
    <t>省卫生健康信息中心</t>
  </si>
  <si>
    <t>省卫生健康委机关</t>
  </si>
  <si>
    <t>省卫生健康委规财处</t>
  </si>
  <si>
    <t>省卫生健康委宣教中心</t>
  </si>
  <si>
    <t>省计划生育药具管理中心</t>
  </si>
  <si>
    <t>省卫生健康委人才服务中心</t>
  </si>
  <si>
    <t>省医疗卫生服务指导中心</t>
  </si>
  <si>
    <t>省计划生育协会</t>
  </si>
  <si>
    <t>四川省妇幼保健院</t>
  </si>
  <si>
    <t>省疾病预防控制中心</t>
  </si>
  <si>
    <t>省卫生监督执法总队</t>
  </si>
  <si>
    <t>省卫生健康政策情报研究所</t>
  </si>
  <si>
    <t>四川省人民医院</t>
  </si>
  <si>
    <t>四川省精神医学中心</t>
  </si>
  <si>
    <t>四川省肿瘤医院</t>
  </si>
  <si>
    <t>四川省第四人民医院</t>
  </si>
  <si>
    <t>四川省医学科学院附属医院</t>
  </si>
  <si>
    <t>西南医科大学附属医院</t>
  </si>
  <si>
    <t>川北医学院附属医院</t>
  </si>
  <si>
    <t>成都医学院附属第一医院</t>
  </si>
  <si>
    <t>四川护理职业学院</t>
  </si>
  <si>
    <t>川北医学院</t>
  </si>
  <si>
    <t>成都中医药大学</t>
  </si>
  <si>
    <t>四川大学</t>
  </si>
  <si>
    <t>成都医学院</t>
  </si>
  <si>
    <t>四川大学华西医院</t>
  </si>
  <si>
    <t>四川大学华西第二医院</t>
  </si>
  <si>
    <t>四川大学华西第四医院</t>
  </si>
  <si>
    <t>市州小计</t>
  </si>
  <si>
    <t>成都市</t>
  </si>
  <si>
    <t>德阳市</t>
  </si>
  <si>
    <t>绵阳市</t>
  </si>
  <si>
    <t>自贡市</t>
  </si>
  <si>
    <t>攀枝花市</t>
  </si>
  <si>
    <t>泸州市</t>
  </si>
  <si>
    <t>广元市</t>
  </si>
  <si>
    <t>遂宁市</t>
  </si>
  <si>
    <t>内江市</t>
  </si>
  <si>
    <t>乐山市</t>
  </si>
  <si>
    <t>南充市</t>
  </si>
  <si>
    <t>宜宾市</t>
  </si>
  <si>
    <t>广安市</t>
  </si>
  <si>
    <t>达州市</t>
  </si>
  <si>
    <t>巴中市</t>
  </si>
  <si>
    <t>雅安市</t>
  </si>
  <si>
    <t>眉山市</t>
  </si>
  <si>
    <t>资阳市</t>
  </si>
  <si>
    <t>阿坝州</t>
  </si>
  <si>
    <t>甘孜州</t>
  </si>
  <si>
    <t>凉山州</t>
  </si>
  <si>
    <t>扩权县小计</t>
  </si>
  <si>
    <t>什邡市</t>
  </si>
  <si>
    <t>绵竹市</t>
  </si>
  <si>
    <t>广汉市</t>
  </si>
  <si>
    <t>中江县</t>
  </si>
  <si>
    <t>江油市</t>
  </si>
  <si>
    <t>三台县</t>
  </si>
  <si>
    <t>盐亭县</t>
  </si>
  <si>
    <t>梓潼县</t>
  </si>
  <si>
    <t>平武县</t>
  </si>
  <si>
    <t>北川县</t>
  </si>
  <si>
    <t>富顺县</t>
  </si>
  <si>
    <t>荣县</t>
  </si>
  <si>
    <t>盐边县</t>
  </si>
  <si>
    <t>米易县</t>
  </si>
  <si>
    <t>泸县</t>
  </si>
  <si>
    <t>合江县</t>
  </si>
  <si>
    <t>叙永县</t>
  </si>
  <si>
    <t>古蔺县</t>
  </si>
  <si>
    <t>苍溪县</t>
  </si>
  <si>
    <t>剑阁县</t>
  </si>
  <si>
    <t>旺苍县</t>
  </si>
  <si>
    <t>青川县</t>
  </si>
  <si>
    <t>射洪市</t>
  </si>
  <si>
    <t>蓬溪县</t>
  </si>
  <si>
    <t>大英县</t>
  </si>
  <si>
    <t>威远县</t>
  </si>
  <si>
    <t>资中县</t>
  </si>
  <si>
    <t>隆昌市</t>
  </si>
  <si>
    <t>峨眉山市</t>
  </si>
  <si>
    <t>夹江县</t>
  </si>
  <si>
    <t>犍为县</t>
  </si>
  <si>
    <t>井研县</t>
  </si>
  <si>
    <t>沐川县</t>
  </si>
  <si>
    <t>峨边县</t>
  </si>
  <si>
    <t>马边县</t>
  </si>
  <si>
    <t>南部县</t>
  </si>
  <si>
    <t>仪陇县</t>
  </si>
  <si>
    <t>阆中市</t>
  </si>
  <si>
    <t>西充县</t>
  </si>
  <si>
    <t>蓬安县</t>
  </si>
  <si>
    <t>营山县</t>
  </si>
  <si>
    <t>江安县</t>
  </si>
  <si>
    <t>长宁县</t>
  </si>
  <si>
    <t>高县</t>
  </si>
  <si>
    <t>兴文县</t>
  </si>
  <si>
    <t>珙县</t>
  </si>
  <si>
    <t>筠连县</t>
  </si>
  <si>
    <t>屏山县</t>
  </si>
  <si>
    <t>岳池县</t>
  </si>
  <si>
    <t>华蓥市</t>
  </si>
  <si>
    <t>邻水县</t>
  </si>
  <si>
    <t>武胜县</t>
  </si>
  <si>
    <t>大竹县</t>
  </si>
  <si>
    <t>渠县</t>
  </si>
  <si>
    <t>宣汉县</t>
  </si>
  <si>
    <t>万源市</t>
  </si>
  <si>
    <t>开江县</t>
  </si>
  <si>
    <t>平昌县</t>
  </si>
  <si>
    <t>南江县</t>
  </si>
  <si>
    <t>通江县</t>
  </si>
  <si>
    <t>芦山县</t>
  </si>
  <si>
    <t>天全县</t>
  </si>
  <si>
    <t>荥经县</t>
  </si>
  <si>
    <t>宝兴县</t>
  </si>
  <si>
    <t>汉源县</t>
  </si>
  <si>
    <t>石棉县</t>
  </si>
  <si>
    <t>仁寿县</t>
  </si>
  <si>
    <t>洪雅县</t>
  </si>
  <si>
    <t>丹棱县</t>
  </si>
  <si>
    <t>青神县</t>
  </si>
  <si>
    <t>安岳县</t>
  </si>
  <si>
    <t>乐至县</t>
  </si>
  <si>
    <t>附件2</t>
  </si>
  <si>
    <t>2021年中央财政基本公共卫生服务补助资金分配明细表</t>
  </si>
  <si>
    <t>12项基本公共卫生服务</t>
  </si>
  <si>
    <t>应补助金额</t>
  </si>
  <si>
    <t>提前下达</t>
  </si>
  <si>
    <t>本次下达</t>
  </si>
  <si>
    <t>重点地方病防治</t>
  </si>
  <si>
    <t>职业病防治</t>
  </si>
  <si>
    <t>重大疾病与健康危害因素监测</t>
  </si>
  <si>
    <t>其他基本公共卫生</t>
  </si>
  <si>
    <t>因素法分配</t>
  </si>
  <si>
    <t>省卫生健康委项目管理中心</t>
  </si>
  <si>
    <t>省药械监测评价中心</t>
  </si>
  <si>
    <t>省老龄健康发展中心</t>
  </si>
  <si>
    <t>省人口学会</t>
  </si>
  <si>
    <t>省麻风防治协会</t>
  </si>
  <si>
    <t>四川省第五人民医院</t>
  </si>
  <si>
    <t>四川省骨科医院</t>
  </si>
  <si>
    <t>成都中医药大学附属医院</t>
  </si>
  <si>
    <t>四川省中西医结合医院</t>
  </si>
  <si>
    <t>四川省第二中医医院</t>
  </si>
  <si>
    <t>科学城卫生健康委</t>
  </si>
  <si>
    <t>四川大学华西口腔医院</t>
  </si>
  <si>
    <t>核工业四一六医院</t>
  </si>
  <si>
    <t>省动物疫病防控中心</t>
  </si>
  <si>
    <t>成都市本级</t>
  </si>
  <si>
    <t>锦江区</t>
  </si>
  <si>
    <t>青羊区</t>
  </si>
  <si>
    <t>金牛区</t>
  </si>
  <si>
    <t>武侯区</t>
  </si>
  <si>
    <t>成华区</t>
  </si>
  <si>
    <t>龙泉驿区</t>
  </si>
  <si>
    <t>青白江区</t>
  </si>
  <si>
    <t>新都区</t>
  </si>
  <si>
    <t>温江区</t>
  </si>
  <si>
    <t>金堂县</t>
  </si>
  <si>
    <t>双流区</t>
  </si>
  <si>
    <t>郫都区</t>
  </si>
  <si>
    <t>大邑县</t>
  </si>
  <si>
    <t>蒲江县</t>
  </si>
  <si>
    <t>新津县</t>
  </si>
  <si>
    <t>都江堰市</t>
  </si>
  <si>
    <t>简阳市</t>
  </si>
  <si>
    <t>彭州市</t>
  </si>
  <si>
    <t>邛崃市</t>
  </si>
  <si>
    <t>崇州市</t>
  </si>
  <si>
    <t>德阳市本级</t>
  </si>
  <si>
    <t>旌阳区</t>
  </si>
  <si>
    <t>罗江区</t>
  </si>
  <si>
    <t>绵阳市本级</t>
  </si>
  <si>
    <t>涪城区</t>
  </si>
  <si>
    <t>游仙区</t>
  </si>
  <si>
    <t>安州区</t>
  </si>
  <si>
    <t>自贡市本级</t>
  </si>
  <si>
    <t>自流井区</t>
  </si>
  <si>
    <t>贡井区</t>
  </si>
  <si>
    <t>大安区</t>
  </si>
  <si>
    <t>沿滩区</t>
  </si>
  <si>
    <t>攀枝花市本级</t>
  </si>
  <si>
    <t>东区</t>
  </si>
  <si>
    <t>西区</t>
  </si>
  <si>
    <t>仁和区</t>
  </si>
  <si>
    <t>泸州市本级</t>
  </si>
  <si>
    <t>江阳区</t>
  </si>
  <si>
    <t>纳溪区</t>
  </si>
  <si>
    <t>龙马潭区</t>
  </si>
  <si>
    <t>广元市本级</t>
  </si>
  <si>
    <t>利州区</t>
  </si>
  <si>
    <t>昭化区</t>
  </si>
  <si>
    <t>朝天区</t>
  </si>
  <si>
    <t>遂宁市本级</t>
  </si>
  <si>
    <t>船山区</t>
  </si>
  <si>
    <t>安居区</t>
  </si>
  <si>
    <t>内江市本级</t>
  </si>
  <si>
    <t>内江市中区</t>
  </si>
  <si>
    <t>东兴区</t>
  </si>
  <si>
    <t>乐山市本级</t>
  </si>
  <si>
    <t>乐山市中区</t>
  </si>
  <si>
    <t>沙湾区</t>
  </si>
  <si>
    <t>五通桥区</t>
  </si>
  <si>
    <t>金口河区</t>
  </si>
  <si>
    <t>南充市本级</t>
  </si>
  <si>
    <t>顺庆区</t>
  </si>
  <si>
    <t>高坪区</t>
  </si>
  <si>
    <t>嘉陵区</t>
  </si>
  <si>
    <t>宜宾市本级</t>
  </si>
  <si>
    <t>翠屏区</t>
  </si>
  <si>
    <t>叙州区</t>
  </si>
  <si>
    <t>南溪区</t>
  </si>
  <si>
    <t>广安市本级</t>
  </si>
  <si>
    <t>广安区</t>
  </si>
  <si>
    <t>前锋区</t>
  </si>
  <si>
    <t>达州市本级</t>
  </si>
  <si>
    <t>通川区</t>
  </si>
  <si>
    <t>达川区</t>
  </si>
  <si>
    <t>巴中市本级</t>
  </si>
  <si>
    <t>巴州区</t>
  </si>
  <si>
    <t>恩阳区</t>
  </si>
  <si>
    <t>雅安市本级</t>
  </si>
  <si>
    <t>雨城区</t>
  </si>
  <si>
    <t>名山区</t>
  </si>
  <si>
    <t>眉山市本级</t>
  </si>
  <si>
    <t>东坡区</t>
  </si>
  <si>
    <t>彭山区</t>
  </si>
  <si>
    <t>资阳市本级</t>
  </si>
  <si>
    <t>雁江区</t>
  </si>
  <si>
    <t>阿坝州本级</t>
  </si>
  <si>
    <t>汶川县</t>
  </si>
  <si>
    <t>理县</t>
  </si>
  <si>
    <t>茂县</t>
  </si>
  <si>
    <t>松潘县</t>
  </si>
  <si>
    <t>九寨沟县</t>
  </si>
  <si>
    <t>金川县</t>
  </si>
  <si>
    <t>小金县</t>
  </si>
  <si>
    <t>黑水县</t>
  </si>
  <si>
    <t>马尔康市</t>
  </si>
  <si>
    <t>壤塘县</t>
  </si>
  <si>
    <t>阿坝县</t>
  </si>
  <si>
    <t>若尔盖县</t>
  </si>
  <si>
    <t>红原县</t>
  </si>
  <si>
    <t>甘孜州本级</t>
  </si>
  <si>
    <t>康定市</t>
  </si>
  <si>
    <t>泸定县</t>
  </si>
  <si>
    <t>丹巴县</t>
  </si>
  <si>
    <t>九龙县</t>
  </si>
  <si>
    <t>雅江县</t>
  </si>
  <si>
    <t>道孚县</t>
  </si>
  <si>
    <t>炉霍县</t>
  </si>
  <si>
    <t>甘孜县</t>
  </si>
  <si>
    <t>新龙县</t>
  </si>
  <si>
    <t>德格县</t>
  </si>
  <si>
    <t>白玉县</t>
  </si>
  <si>
    <t>石渠县</t>
  </si>
  <si>
    <t>色达县</t>
  </si>
  <si>
    <t>理塘县</t>
  </si>
  <si>
    <t>巴塘县</t>
  </si>
  <si>
    <t>乡城县</t>
  </si>
  <si>
    <t>稻城县</t>
  </si>
  <si>
    <t>得荣县</t>
  </si>
  <si>
    <t>凉山州本级</t>
  </si>
  <si>
    <t>西昌市</t>
  </si>
  <si>
    <t>木里县</t>
  </si>
  <si>
    <t>盐源县</t>
  </si>
  <si>
    <t>德昌县</t>
  </si>
  <si>
    <t>会理县</t>
  </si>
  <si>
    <t>会东县</t>
  </si>
  <si>
    <t>宁南县</t>
  </si>
  <si>
    <t>普格县</t>
  </si>
  <si>
    <t>布拖县</t>
  </si>
  <si>
    <t>金阳县</t>
  </si>
  <si>
    <t>昭觉县</t>
  </si>
  <si>
    <t>喜德县</t>
  </si>
  <si>
    <t>冕宁县</t>
  </si>
  <si>
    <t>越西县</t>
  </si>
  <si>
    <t>甘洛县</t>
  </si>
  <si>
    <t>美姑县</t>
  </si>
  <si>
    <t>雷波县</t>
  </si>
  <si>
    <t>附件3</t>
  </si>
  <si>
    <t>2021年基本公共卫生服务省级补助资金分配明细表及市县应最低配套额度</t>
  </si>
  <si>
    <t>地区</t>
  </si>
  <si>
    <t>常住人口数</t>
  </si>
  <si>
    <t>省与市县总配套金额</t>
  </si>
  <si>
    <t>省级补助标准</t>
  </si>
  <si>
    <t>省级应补助</t>
  </si>
  <si>
    <t>省级实际补助</t>
  </si>
  <si>
    <t>提前通知</t>
  </si>
  <si>
    <t>此次下达</t>
  </si>
  <si>
    <t>市县最低配套额</t>
  </si>
  <si>
    <t>其中：其他基本公共卫生</t>
  </si>
  <si>
    <t>备注：省级结算资金中，非扩权县结算资金下达市（州）本级，由市（州）据实结算。</t>
  </si>
  <si>
    <t>2021年基本公卫奖励绩效分配表</t>
  </si>
  <si>
    <t>地区、单位</t>
  </si>
  <si>
    <t>名次</t>
  </si>
  <si>
    <t>基础奖励</t>
  </si>
  <si>
    <t>高血压奖励</t>
  </si>
  <si>
    <t>糖尿病奖励</t>
  </si>
  <si>
    <t>档案开放奖励</t>
  </si>
  <si>
    <t>指导中心奖励</t>
  </si>
  <si>
    <t>省均等化指导中心</t>
  </si>
  <si>
    <t>攀枝花</t>
  </si>
  <si>
    <t>全省</t>
  </si>
  <si>
    <t>备注：主要按照绩效评价结果进行奖励，共计分配奖励资金5890万元，根据全省统一组织的2020年度省级绩效评价结果，排名前4位的市按排位给予700-550万元的奖励（每个名次差额50万元），排名5-17位市给予400-100万元的奖励（每个名次差额25万元），排名后4位的市给予50-20万元的补助（每个名次差额10万元）。同时，根据高血压、糖尿病管理和健康档案向居民开放三大重点任务完成予以奖励，其中：高血压和糖尿病“两病”承担任务量大且超额完成的奖励50万/市,完成目标任务的奖励20万/市，未完成目标任务的不予奖励，以市为单位实现健康档案开放的奖励20万/市。另外，给予21个市州指导中心工作奖励20万元/个，省指导中心工作奖励94万元。</t>
  </si>
  <si>
    <t>附件4</t>
  </si>
  <si>
    <t>2021年基本公共卫生服务省级补助资金分配明细表及市县应最低配套额度计算表</t>
  </si>
  <si>
    <t>常住人口</t>
  </si>
  <si>
    <t>省及省以下应配套总额(8375*74*0.2=123950）</t>
  </si>
  <si>
    <t>2019年省级补助标准（人均69元计算）</t>
  </si>
  <si>
    <t>2020年省级补助标准（人均74元计算）</t>
  </si>
  <si>
    <t>2021年省级已下达部分</t>
  </si>
  <si>
    <t>市县应最低配套（省及省以下应配套-省级应补助）</t>
  </si>
  <si>
    <t>12项基本公卫服务(8375*65*0.2=108875）</t>
  </si>
  <si>
    <t>新增基本公共卫生服务(8375*9*0.2=15075）</t>
  </si>
</sst>
</file>

<file path=xl/styles.xml><?xml version="1.0" encoding="utf-8"?>
<styleSheet xmlns="http://schemas.openxmlformats.org/spreadsheetml/2006/main">
  <numFmts count="8">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_ "/>
    <numFmt numFmtId="177" formatCode="0.00_);[Red]\(0.00\)"/>
    <numFmt numFmtId="178" formatCode="0.00_ "/>
    <numFmt numFmtId="179" formatCode="0.00_ ;[Red]\-0.00\ "/>
  </numFmts>
  <fonts count="57">
    <font>
      <sz val="11"/>
      <color theme="1"/>
      <name val="宋体"/>
      <charset val="134"/>
      <scheme val="minor"/>
    </font>
    <font>
      <sz val="12"/>
      <name val="宋体"/>
      <charset val="134"/>
    </font>
    <font>
      <sz val="12"/>
      <name val="仿宋_GB2312"/>
      <charset val="134"/>
    </font>
    <font>
      <sz val="12"/>
      <name val="黑体"/>
      <charset val="134"/>
    </font>
    <font>
      <sz val="12"/>
      <color rgb="FFFF0000"/>
      <name val="宋体"/>
      <charset val="134"/>
    </font>
    <font>
      <sz val="16"/>
      <name val="黑体"/>
      <charset val="134"/>
    </font>
    <font>
      <sz val="20"/>
      <name val="小标宋"/>
      <charset val="134"/>
    </font>
    <font>
      <sz val="10"/>
      <name val="仿宋_GB2312"/>
      <charset val="134"/>
    </font>
    <font>
      <sz val="10"/>
      <color rgb="FFFF0000"/>
      <name val="仿宋_GB2312"/>
      <charset val="134"/>
    </font>
    <font>
      <sz val="10"/>
      <name val="黑体"/>
      <charset val="134"/>
    </font>
    <font>
      <sz val="10"/>
      <color rgb="FFFF0000"/>
      <name val="黑体"/>
      <charset val="134"/>
    </font>
    <font>
      <b/>
      <sz val="10"/>
      <name val="仿宋_GB2312"/>
      <charset val="134"/>
    </font>
    <font>
      <b/>
      <sz val="10"/>
      <color rgb="FFFF0000"/>
      <name val="仿宋_GB2312"/>
      <charset val="134"/>
    </font>
    <font>
      <b/>
      <sz val="10"/>
      <color indexed="8"/>
      <name val="仿宋_GB2312"/>
      <charset val="134"/>
    </font>
    <font>
      <sz val="10"/>
      <color indexed="8"/>
      <name val="仿宋_GB2312"/>
      <charset val="134"/>
    </font>
    <font>
      <sz val="10"/>
      <color theme="1"/>
      <name val="仿宋_GB2312"/>
      <charset val="134"/>
    </font>
    <font>
      <sz val="12"/>
      <color rgb="FFFF0000"/>
      <name val="仿宋_GB2312"/>
      <charset val="134"/>
    </font>
    <font>
      <sz val="14"/>
      <color theme="1"/>
      <name val="宋体"/>
      <charset val="134"/>
      <scheme val="minor"/>
    </font>
    <font>
      <sz val="22"/>
      <color theme="1"/>
      <name val="方正小标宋_GBK"/>
      <charset val="134"/>
    </font>
    <font>
      <sz val="10"/>
      <color theme="1"/>
      <name val="方正小标宋_GBK"/>
      <charset val="134"/>
    </font>
    <font>
      <sz val="10"/>
      <color theme="1"/>
      <name val="宋体"/>
      <charset val="134"/>
      <scheme val="minor"/>
    </font>
    <font>
      <sz val="10"/>
      <color rgb="FF000000"/>
      <name val="宋体"/>
      <charset val="134"/>
      <scheme val="minor"/>
    </font>
    <font>
      <b/>
      <sz val="10"/>
      <color theme="1"/>
      <name val="宋体"/>
      <charset val="134"/>
      <scheme val="minor"/>
    </font>
    <font>
      <b/>
      <sz val="12"/>
      <name val="宋体"/>
      <charset val="134"/>
    </font>
    <font>
      <b/>
      <sz val="18"/>
      <name val="宋体"/>
      <charset val="134"/>
    </font>
    <font>
      <b/>
      <sz val="9"/>
      <name val="宋体"/>
      <charset val="134"/>
    </font>
    <font>
      <sz val="9"/>
      <name val="宋体"/>
      <charset val="134"/>
    </font>
    <font>
      <b/>
      <sz val="11"/>
      <name val="宋体"/>
      <charset val="134"/>
    </font>
    <font>
      <b/>
      <sz val="12"/>
      <color theme="1"/>
      <name val="宋体"/>
      <charset val="134"/>
    </font>
    <font>
      <b/>
      <sz val="9"/>
      <color theme="1"/>
      <name val="宋体"/>
      <charset val="134"/>
    </font>
    <font>
      <b/>
      <sz val="18"/>
      <color theme="1"/>
      <name val="宋体"/>
      <charset val="134"/>
    </font>
    <font>
      <sz val="12"/>
      <color theme="1"/>
      <name val="宋体"/>
      <charset val="134"/>
    </font>
    <font>
      <sz val="9"/>
      <color theme="1"/>
      <name val="宋体"/>
      <charset val="134"/>
    </font>
    <font>
      <b/>
      <sz val="12"/>
      <name val="宋体"/>
      <charset val="134"/>
      <scheme val="minor"/>
    </font>
    <font>
      <b/>
      <sz val="10"/>
      <name val="宋体"/>
      <charset val="134"/>
    </font>
    <font>
      <sz val="9"/>
      <color indexed="8"/>
      <name val="宋体"/>
      <charset val="134"/>
    </font>
    <font>
      <b/>
      <sz val="9"/>
      <color indexed="8"/>
      <name val="宋体"/>
      <charset val="134"/>
    </font>
    <font>
      <sz val="11"/>
      <color indexed="8"/>
      <name val="宋体"/>
      <charset val="134"/>
    </font>
    <font>
      <sz val="11"/>
      <color theme="0"/>
      <name val="宋体"/>
      <charset val="0"/>
      <scheme val="minor"/>
    </font>
    <font>
      <b/>
      <sz val="11"/>
      <color theme="1"/>
      <name val="宋体"/>
      <charset val="0"/>
      <scheme val="minor"/>
    </font>
    <font>
      <b/>
      <sz val="13"/>
      <color theme="3"/>
      <name val="宋体"/>
      <charset val="134"/>
      <scheme val="minor"/>
    </font>
    <font>
      <sz val="11"/>
      <color rgb="FFFF0000"/>
      <name val="宋体"/>
      <charset val="0"/>
      <scheme val="minor"/>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s>
  <fills count="35">
    <fill>
      <patternFill patternType="none"/>
    </fill>
    <fill>
      <patternFill patternType="gray125"/>
    </fill>
    <fill>
      <patternFill patternType="solid">
        <fgColor rgb="FF92D050"/>
        <bgColor indexed="64"/>
      </patternFill>
    </fill>
    <fill>
      <patternFill patternType="solid">
        <fgColor rgb="FFFFFFFF"/>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s>
  <borders count="16">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bottom style="thin">
        <color auto="1"/>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2">
    <xf numFmtId="0" fontId="0" fillId="0" borderId="0">
      <alignment vertical="center"/>
    </xf>
    <xf numFmtId="42" fontId="0" fillId="0" borderId="0" applyFont="0" applyFill="0" applyBorder="0" applyAlignment="0" applyProtection="0">
      <alignment vertical="center"/>
    </xf>
    <xf numFmtId="0" fontId="42" fillId="20" borderId="0" applyNumberFormat="0" applyBorder="0" applyAlignment="0" applyProtection="0">
      <alignment vertical="center"/>
    </xf>
    <xf numFmtId="0" fontId="46" fillId="15"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2" fillId="11" borderId="0" applyNumberFormat="0" applyBorder="0" applyAlignment="0" applyProtection="0">
      <alignment vertical="center"/>
    </xf>
    <xf numFmtId="0" fontId="45" fillId="12" borderId="0" applyNumberFormat="0" applyBorder="0" applyAlignment="0" applyProtection="0">
      <alignment vertical="center"/>
    </xf>
    <xf numFmtId="43" fontId="0" fillId="0" borderId="0" applyFont="0" applyFill="0" applyBorder="0" applyAlignment="0" applyProtection="0">
      <alignment vertical="center"/>
    </xf>
    <xf numFmtId="0" fontId="38" fillId="29" borderId="0" applyNumberFormat="0" applyBorder="0" applyAlignment="0" applyProtection="0">
      <alignment vertical="center"/>
    </xf>
    <xf numFmtId="0" fontId="54" fillId="0" borderId="0" applyNumberFormat="0" applyFill="0" applyBorder="0" applyAlignment="0" applyProtection="0">
      <alignment vertical="center"/>
    </xf>
    <xf numFmtId="9" fontId="0" fillId="0" borderId="0" applyFont="0" applyFill="0" applyBorder="0" applyAlignment="0" applyProtection="0">
      <alignment vertical="center"/>
    </xf>
    <xf numFmtId="0" fontId="56" fillId="0" borderId="0" applyNumberFormat="0" applyFill="0" applyBorder="0" applyAlignment="0" applyProtection="0">
      <alignment vertical="center"/>
    </xf>
    <xf numFmtId="0" fontId="0" fillId="28" borderId="14" applyNumberFormat="0" applyFont="0" applyAlignment="0" applyProtection="0">
      <alignment vertical="center"/>
    </xf>
    <xf numFmtId="0" fontId="38" fillId="27" borderId="0" applyNumberFormat="0" applyBorder="0" applyAlignment="0" applyProtection="0">
      <alignment vertical="center"/>
    </xf>
    <xf numFmtId="0" fontId="44"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52" fillId="0" borderId="9" applyNumberFormat="0" applyFill="0" applyAlignment="0" applyProtection="0">
      <alignment vertical="center"/>
    </xf>
    <xf numFmtId="0" fontId="40" fillId="0" borderId="9" applyNumberFormat="0" applyFill="0" applyAlignment="0" applyProtection="0">
      <alignment vertical="center"/>
    </xf>
    <xf numFmtId="0" fontId="38" fillId="14" borderId="0" applyNumberFormat="0" applyBorder="0" applyAlignment="0" applyProtection="0">
      <alignment vertical="center"/>
    </xf>
    <xf numFmtId="0" fontId="44" fillId="0" borderId="11" applyNumberFormat="0" applyFill="0" applyAlignment="0" applyProtection="0">
      <alignment vertical="center"/>
    </xf>
    <xf numFmtId="0" fontId="38" fillId="13" borderId="0" applyNumberFormat="0" applyBorder="0" applyAlignment="0" applyProtection="0">
      <alignment vertical="center"/>
    </xf>
    <xf numFmtId="0" fontId="49" fillId="23" borderId="12" applyNumberFormat="0" applyAlignment="0" applyProtection="0">
      <alignment vertical="center"/>
    </xf>
    <xf numFmtId="0" fontId="53" fillId="23" borderId="10" applyNumberFormat="0" applyAlignment="0" applyProtection="0">
      <alignment vertical="center"/>
    </xf>
    <xf numFmtId="0" fontId="55" fillId="34" borderId="15" applyNumberFormat="0" applyAlignment="0" applyProtection="0">
      <alignment vertical="center"/>
    </xf>
    <xf numFmtId="0" fontId="42" fillId="19" borderId="0" applyNumberFormat="0" applyBorder="0" applyAlignment="0" applyProtection="0">
      <alignment vertical="center"/>
    </xf>
    <xf numFmtId="0" fontId="38" fillId="22" borderId="0" applyNumberFormat="0" applyBorder="0" applyAlignment="0" applyProtection="0">
      <alignment vertical="center"/>
    </xf>
    <xf numFmtId="0" fontId="51" fillId="0" borderId="13" applyNumberFormat="0" applyFill="0" applyAlignment="0" applyProtection="0">
      <alignment vertical="center"/>
    </xf>
    <xf numFmtId="0" fontId="1" fillId="0" borderId="0">
      <alignment vertical="center"/>
    </xf>
    <xf numFmtId="0" fontId="39" fillId="0" borderId="8" applyNumberFormat="0" applyFill="0" applyAlignment="0" applyProtection="0">
      <alignment vertical="center"/>
    </xf>
    <xf numFmtId="0" fontId="47" fillId="18" borderId="0" applyNumberFormat="0" applyBorder="0" applyAlignment="0" applyProtection="0">
      <alignment vertical="center"/>
    </xf>
    <xf numFmtId="0" fontId="50" fillId="26" borderId="0" applyNumberFormat="0" applyBorder="0" applyAlignment="0" applyProtection="0">
      <alignment vertical="center"/>
    </xf>
    <xf numFmtId="0" fontId="42" fillId="31" borderId="0" applyNumberFormat="0" applyBorder="0" applyAlignment="0" applyProtection="0">
      <alignment vertical="center"/>
    </xf>
    <xf numFmtId="0" fontId="38" fillId="7" borderId="0" applyNumberFormat="0" applyBorder="0" applyAlignment="0" applyProtection="0">
      <alignment vertical="center"/>
    </xf>
    <xf numFmtId="0" fontId="42" fillId="17" borderId="0" applyNumberFormat="0" applyBorder="0" applyAlignment="0" applyProtection="0">
      <alignment vertical="center"/>
    </xf>
    <xf numFmtId="0" fontId="42" fillId="10" borderId="0" applyNumberFormat="0" applyBorder="0" applyAlignment="0" applyProtection="0">
      <alignment vertical="center"/>
    </xf>
    <xf numFmtId="0" fontId="42" fillId="30" borderId="0" applyNumberFormat="0" applyBorder="0" applyAlignment="0" applyProtection="0">
      <alignment vertical="center"/>
    </xf>
    <xf numFmtId="0" fontId="42" fillId="33" borderId="0" applyNumberFormat="0" applyBorder="0" applyAlignment="0" applyProtection="0">
      <alignment vertical="center"/>
    </xf>
    <xf numFmtId="0" fontId="38" fillId="6" borderId="0" applyNumberFormat="0" applyBorder="0" applyAlignment="0" applyProtection="0">
      <alignment vertical="center"/>
    </xf>
    <xf numFmtId="0" fontId="38" fillId="5" borderId="0" applyNumberFormat="0" applyBorder="0" applyAlignment="0" applyProtection="0">
      <alignment vertical="center"/>
    </xf>
    <xf numFmtId="0" fontId="42" fillId="16" borderId="0" applyNumberFormat="0" applyBorder="0" applyAlignment="0" applyProtection="0">
      <alignment vertical="center"/>
    </xf>
    <xf numFmtId="0" fontId="42" fillId="9" borderId="0" applyNumberFormat="0" applyBorder="0" applyAlignment="0" applyProtection="0">
      <alignment vertical="center"/>
    </xf>
    <xf numFmtId="0" fontId="38" fillId="21" borderId="0" applyNumberFormat="0" applyBorder="0" applyAlignment="0" applyProtection="0">
      <alignment vertical="center"/>
    </xf>
    <xf numFmtId="0" fontId="37" fillId="0" borderId="0">
      <alignment vertical="center"/>
    </xf>
    <xf numFmtId="0" fontId="42" fillId="32" borderId="0" applyNumberFormat="0" applyBorder="0" applyAlignment="0" applyProtection="0">
      <alignment vertical="center"/>
    </xf>
    <xf numFmtId="0" fontId="38" fillId="25" borderId="0" applyNumberFormat="0" applyBorder="0" applyAlignment="0" applyProtection="0">
      <alignment vertical="center"/>
    </xf>
    <xf numFmtId="0" fontId="38" fillId="4" borderId="0" applyNumberFormat="0" applyBorder="0" applyAlignment="0" applyProtection="0">
      <alignment vertical="center"/>
    </xf>
    <xf numFmtId="0" fontId="42" fillId="8" borderId="0" applyNumberFormat="0" applyBorder="0" applyAlignment="0" applyProtection="0">
      <alignment vertical="center"/>
    </xf>
    <xf numFmtId="0" fontId="38" fillId="24" borderId="0" applyNumberFormat="0" applyBorder="0" applyAlignment="0" applyProtection="0">
      <alignment vertical="center"/>
    </xf>
    <xf numFmtId="0" fontId="37" fillId="0" borderId="0">
      <alignment vertical="center"/>
    </xf>
  </cellStyleXfs>
  <cellXfs count="142">
    <xf numFmtId="0" fontId="0" fillId="0" borderId="0" xfId="0">
      <alignment vertical="center"/>
    </xf>
    <xf numFmtId="0" fontId="1" fillId="0" borderId="0" xfId="0" applyFont="1" applyFill="1" applyBorder="1" applyAlignment="1"/>
    <xf numFmtId="0" fontId="2" fillId="0" borderId="0" xfId="0" applyFont="1" applyFill="1" applyBorder="1" applyAlignment="1"/>
    <xf numFmtId="0" fontId="3" fillId="0" borderId="0" xfId="0" applyFont="1" applyFill="1" applyBorder="1" applyAlignment="1">
      <alignment horizontal="center"/>
    </xf>
    <xf numFmtId="178" fontId="1" fillId="0" borderId="0" xfId="0" applyNumberFormat="1" applyFont="1" applyFill="1" applyBorder="1" applyAlignment="1"/>
    <xf numFmtId="0" fontId="4" fillId="0" borderId="0" xfId="0" applyFont="1" applyFill="1" applyBorder="1" applyAlignment="1"/>
    <xf numFmtId="0" fontId="1" fillId="0" borderId="0" xfId="0" applyFont="1" applyFill="1" applyBorder="1" applyAlignment="1">
      <alignment horizontal="center"/>
    </xf>
    <xf numFmtId="0" fontId="0" fillId="0" borderId="0" xfId="0" applyFill="1" applyAlignment="1">
      <alignment vertical="center"/>
    </xf>
    <xf numFmtId="0" fontId="5" fillId="0" borderId="0" xfId="0" applyFont="1" applyFill="1" applyBorder="1" applyAlignment="1"/>
    <xf numFmtId="177" fontId="6" fillId="0" borderId="0" xfId="30" applyNumberFormat="1" applyFont="1" applyFill="1" applyAlignment="1">
      <alignment horizontal="center" vertical="center" shrinkToFit="1"/>
    </xf>
    <xf numFmtId="178" fontId="7" fillId="0" borderId="0" xfId="30" applyNumberFormat="1" applyFont="1" applyFill="1" applyBorder="1" applyAlignment="1">
      <alignment vertical="center" shrinkToFit="1"/>
    </xf>
    <xf numFmtId="177" fontId="7" fillId="0" borderId="0" xfId="30" applyNumberFormat="1" applyFont="1" applyFill="1" applyBorder="1" applyAlignment="1">
      <alignment vertical="center" shrinkToFit="1"/>
    </xf>
    <xf numFmtId="177" fontId="8" fillId="0" borderId="0" xfId="30" applyNumberFormat="1" applyFont="1" applyFill="1" applyBorder="1" applyAlignment="1">
      <alignment vertical="center" shrinkToFit="1"/>
    </xf>
    <xf numFmtId="0" fontId="2" fillId="0" borderId="0" xfId="0" applyFont="1" applyFill="1" applyBorder="1" applyAlignment="1">
      <alignment horizontal="center"/>
    </xf>
    <xf numFmtId="177" fontId="9" fillId="0" borderId="1" xfId="30" applyNumberFormat="1" applyFont="1" applyFill="1" applyBorder="1" applyAlignment="1">
      <alignment horizontal="center" vertical="center" wrapText="1" shrinkToFit="1"/>
    </xf>
    <xf numFmtId="178" fontId="9" fillId="0" borderId="1" xfId="30" applyNumberFormat="1" applyFont="1" applyFill="1" applyBorder="1" applyAlignment="1">
      <alignment horizontal="center" vertical="center" wrapText="1" shrinkToFi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177" fontId="9" fillId="0" borderId="4" xfId="30" applyNumberFormat="1" applyFont="1" applyFill="1" applyBorder="1" applyAlignment="1">
      <alignment horizontal="center" vertical="center" wrapText="1" shrinkToFit="1"/>
    </xf>
    <xf numFmtId="177" fontId="10" fillId="0" borderId="1" xfId="30" applyNumberFormat="1" applyFont="1" applyFill="1" applyBorder="1" applyAlignment="1">
      <alignment horizontal="center" vertical="center" wrapText="1" shrinkToFit="1"/>
    </xf>
    <xf numFmtId="0" fontId="9" fillId="0" borderId="1" xfId="0" applyFont="1" applyFill="1" applyBorder="1" applyAlignment="1">
      <alignment horizontal="center" vertical="center" wrapText="1"/>
    </xf>
    <xf numFmtId="177" fontId="9" fillId="0" borderId="5" xfId="30" applyNumberFormat="1" applyFont="1" applyFill="1" applyBorder="1" applyAlignment="1">
      <alignment horizontal="center" vertical="center" wrapText="1" shrinkToFit="1"/>
    </xf>
    <xf numFmtId="178" fontId="9" fillId="0" borderId="5" xfId="30" applyNumberFormat="1" applyFont="1" applyFill="1" applyBorder="1" applyAlignment="1">
      <alignment horizontal="center" vertical="center" wrapText="1" shrinkToFit="1"/>
    </xf>
    <xf numFmtId="0" fontId="9" fillId="0" borderId="4" xfId="0" applyFont="1" applyFill="1" applyBorder="1" applyAlignment="1">
      <alignment horizontal="center" vertical="center" wrapText="1"/>
    </xf>
    <xf numFmtId="177" fontId="10" fillId="0" borderId="5" xfId="30" applyNumberFormat="1" applyFont="1" applyFill="1" applyBorder="1" applyAlignment="1">
      <alignment horizontal="center" vertical="center" wrapText="1" shrinkToFit="1"/>
    </xf>
    <xf numFmtId="0" fontId="9" fillId="0" borderId="5" xfId="0" applyFont="1" applyFill="1" applyBorder="1" applyAlignment="1">
      <alignment horizontal="center" vertical="center" wrapText="1"/>
    </xf>
    <xf numFmtId="177" fontId="11" fillId="0" borderId="4" xfId="30" applyNumberFormat="1" applyFont="1" applyFill="1" applyBorder="1" applyAlignment="1">
      <alignment horizontal="center" vertical="center" shrinkToFit="1"/>
    </xf>
    <xf numFmtId="178" fontId="11" fillId="0" borderId="4" xfId="30" applyNumberFormat="1" applyFont="1" applyFill="1" applyBorder="1" applyAlignment="1">
      <alignment horizontal="center" vertical="center" shrinkToFit="1"/>
    </xf>
    <xf numFmtId="177" fontId="12" fillId="0" borderId="4" xfId="30" applyNumberFormat="1" applyFont="1" applyFill="1" applyBorder="1" applyAlignment="1">
      <alignment horizontal="center" vertical="center" shrinkToFit="1"/>
    </xf>
    <xf numFmtId="0" fontId="13" fillId="0" borderId="4" xfId="30" applyFont="1" applyFill="1" applyBorder="1" applyAlignment="1">
      <alignment horizontal="center" vertical="center" wrapText="1"/>
    </xf>
    <xf numFmtId="178" fontId="11" fillId="0" borderId="4" xfId="30" applyNumberFormat="1" applyFont="1" applyFill="1" applyBorder="1" applyAlignment="1">
      <alignment horizontal="center" vertical="center" wrapText="1"/>
    </xf>
    <xf numFmtId="177" fontId="11" fillId="0" borderId="4" xfId="30" applyNumberFormat="1" applyFont="1" applyFill="1" applyBorder="1" applyAlignment="1">
      <alignment horizontal="center" vertical="center" wrapText="1"/>
    </xf>
    <xf numFmtId="177" fontId="12" fillId="0" borderId="4" xfId="30" applyNumberFormat="1" applyFont="1" applyFill="1" applyBorder="1" applyAlignment="1">
      <alignment horizontal="center" vertical="center" wrapText="1"/>
    </xf>
    <xf numFmtId="0" fontId="7" fillId="0" borderId="4" xfId="0" applyFont="1" applyFill="1" applyBorder="1" applyAlignment="1">
      <alignment horizontal="left"/>
    </xf>
    <xf numFmtId="178" fontId="7" fillId="0" borderId="4" xfId="0" applyNumberFormat="1" applyFont="1" applyFill="1" applyBorder="1" applyAlignment="1">
      <alignment horizontal="center" vertical="center"/>
    </xf>
    <xf numFmtId="0" fontId="7" fillId="0" borderId="4" xfId="0" applyFont="1" applyFill="1" applyBorder="1" applyAlignment="1">
      <alignment horizontal="center" vertical="center"/>
    </xf>
    <xf numFmtId="0" fontId="7" fillId="0" borderId="4" xfId="0" applyFont="1" applyFill="1" applyBorder="1" applyAlignment="1">
      <alignment horizontal="center"/>
    </xf>
    <xf numFmtId="0" fontId="8" fillId="0" borderId="4" xfId="0" applyFont="1" applyFill="1" applyBorder="1" applyAlignment="1">
      <alignment horizontal="center"/>
    </xf>
    <xf numFmtId="178" fontId="11" fillId="0" borderId="4" xfId="0" applyNumberFormat="1" applyFont="1" applyFill="1" applyBorder="1" applyAlignment="1">
      <alignment horizontal="center" vertical="center"/>
    </xf>
    <xf numFmtId="0" fontId="11" fillId="0" borderId="4" xfId="0" applyFont="1" applyFill="1" applyBorder="1" applyAlignment="1">
      <alignment horizontal="center"/>
    </xf>
    <xf numFmtId="178" fontId="8" fillId="0" borderId="4" xfId="0" applyNumberFormat="1" applyFont="1" applyFill="1" applyBorder="1" applyAlignment="1">
      <alignment horizontal="center"/>
    </xf>
    <xf numFmtId="0" fontId="14" fillId="0" borderId="4" xfId="30" applyFont="1" applyFill="1" applyBorder="1" applyAlignment="1">
      <alignment horizontal="left" vertical="center" wrapText="1"/>
    </xf>
    <xf numFmtId="0" fontId="15" fillId="0" borderId="4" xfId="30" applyFont="1" applyFill="1" applyBorder="1" applyAlignment="1">
      <alignment horizontal="left" vertical="center" wrapText="1"/>
    </xf>
    <xf numFmtId="177" fontId="7" fillId="0" borderId="4" xfId="0" applyNumberFormat="1" applyFont="1" applyFill="1" applyBorder="1" applyAlignment="1">
      <alignment horizontal="center" vertical="center" shrinkToFit="1"/>
    </xf>
    <xf numFmtId="178" fontId="2" fillId="0" borderId="0" xfId="0" applyNumberFormat="1" applyFont="1" applyFill="1" applyBorder="1" applyAlignment="1">
      <alignment horizontal="center"/>
    </xf>
    <xf numFmtId="0" fontId="16" fillId="0" borderId="0" xfId="0" applyFont="1" applyFill="1" applyBorder="1" applyAlignment="1">
      <alignment horizontal="center"/>
    </xf>
    <xf numFmtId="178" fontId="2" fillId="0" borderId="0" xfId="0" applyNumberFormat="1" applyFont="1" applyFill="1" applyBorder="1" applyAlignment="1"/>
    <xf numFmtId="0" fontId="16" fillId="0" borderId="0" xfId="0" applyFont="1" applyFill="1" applyBorder="1" applyAlignment="1"/>
    <xf numFmtId="0" fontId="17" fillId="0" borderId="0" xfId="0" applyFont="1" applyFill="1" applyBorder="1" applyAlignment="1">
      <alignment vertical="center"/>
    </xf>
    <xf numFmtId="0" fontId="0" fillId="0" borderId="0" xfId="0" applyFill="1" applyBorder="1" applyAlignment="1">
      <alignment vertical="center"/>
    </xf>
    <xf numFmtId="0" fontId="0" fillId="0" borderId="0" xfId="0" applyNumberFormat="1" applyFill="1" applyBorder="1" applyAlignment="1">
      <alignment vertical="center"/>
    </xf>
    <xf numFmtId="0" fontId="18" fillId="0" borderId="0" xfId="0" applyFont="1" applyFill="1" applyBorder="1" applyAlignment="1">
      <alignment horizontal="center" vertical="center"/>
    </xf>
    <xf numFmtId="0" fontId="19" fillId="0" borderId="1" xfId="0" applyFont="1" applyFill="1" applyBorder="1" applyAlignment="1">
      <alignment horizontal="center" vertical="center"/>
    </xf>
    <xf numFmtId="0" fontId="19" fillId="0" borderId="4" xfId="0" applyFont="1" applyFill="1" applyBorder="1" applyAlignment="1">
      <alignment horizontal="center" vertical="center"/>
    </xf>
    <xf numFmtId="0" fontId="19" fillId="0" borderId="6" xfId="0" applyFont="1" applyFill="1" applyBorder="1" applyAlignment="1">
      <alignment horizontal="center" vertical="center"/>
    </xf>
    <xf numFmtId="0" fontId="19" fillId="0" borderId="1" xfId="0" applyFont="1" applyFill="1" applyBorder="1" applyAlignment="1">
      <alignment horizontal="center" vertical="center" wrapText="1"/>
    </xf>
    <xf numFmtId="178" fontId="19" fillId="0" borderId="1" xfId="0" applyNumberFormat="1" applyFont="1" applyFill="1" applyBorder="1" applyAlignment="1">
      <alignment horizontal="center" vertical="center"/>
    </xf>
    <xf numFmtId="0" fontId="0" fillId="0" borderId="1" xfId="0" applyNumberFormat="1" applyFill="1" applyBorder="1" applyAlignment="1">
      <alignment horizontal="center" vertical="center"/>
    </xf>
    <xf numFmtId="0" fontId="20" fillId="0" borderId="4" xfId="0" applyFont="1" applyFill="1" applyBorder="1" applyAlignment="1">
      <alignment horizontal="center"/>
    </xf>
    <xf numFmtId="176" fontId="20" fillId="0" borderId="4" xfId="0" applyNumberFormat="1" applyFont="1" applyFill="1" applyBorder="1" applyAlignment="1">
      <alignment horizontal="center" vertical="center"/>
    </xf>
    <xf numFmtId="0" fontId="0" fillId="0" borderId="4" xfId="0" applyFill="1" applyBorder="1" applyAlignment="1">
      <alignment horizontal="center" vertical="center"/>
    </xf>
    <xf numFmtId="178" fontId="20" fillId="2" borderId="4" xfId="0" applyNumberFormat="1" applyFont="1" applyFill="1" applyBorder="1" applyAlignment="1">
      <alignment horizontal="center" vertical="center"/>
    </xf>
    <xf numFmtId="178" fontId="0" fillId="0" borderId="4" xfId="0" applyNumberFormat="1" applyFill="1" applyBorder="1" applyAlignment="1">
      <alignment horizontal="center" vertical="center"/>
    </xf>
    <xf numFmtId="0" fontId="21" fillId="3" borderId="4" xfId="0" applyFont="1" applyFill="1" applyBorder="1" applyAlignment="1">
      <alignment horizontal="center" vertical="center"/>
    </xf>
    <xf numFmtId="178" fontId="21" fillId="2" borderId="4" xfId="0" applyNumberFormat="1" applyFont="1" applyFill="1" applyBorder="1" applyAlignment="1">
      <alignment horizontal="center" vertical="center"/>
    </xf>
    <xf numFmtId="0" fontId="22" fillId="0" borderId="4" xfId="0" applyFont="1" applyFill="1" applyBorder="1" applyAlignment="1">
      <alignment horizontal="center"/>
    </xf>
    <xf numFmtId="178" fontId="22" fillId="0" borderId="4" xfId="0" applyNumberFormat="1" applyFont="1" applyFill="1" applyBorder="1" applyAlignment="1">
      <alignment horizontal="center"/>
    </xf>
    <xf numFmtId="0" fontId="20" fillId="0" borderId="0" xfId="0" applyFont="1" applyFill="1" applyBorder="1" applyAlignment="1">
      <alignment vertical="center"/>
    </xf>
    <xf numFmtId="0" fontId="17" fillId="0" borderId="0" xfId="0" applyFont="1" applyFill="1" applyBorder="1" applyAlignment="1">
      <alignment horizontal="left" vertical="top" wrapText="1"/>
    </xf>
    <xf numFmtId="0" fontId="0" fillId="0" borderId="0" xfId="0" applyFill="1">
      <alignment vertical="center"/>
    </xf>
    <xf numFmtId="0" fontId="1" fillId="0" borderId="0" xfId="0" applyFont="1" applyFill="1" applyAlignment="1"/>
    <xf numFmtId="0" fontId="1" fillId="0" borderId="0" xfId="0" applyFont="1" applyFill="1" applyAlignment="1">
      <alignment horizontal="center"/>
    </xf>
    <xf numFmtId="0" fontId="23" fillId="0" borderId="0" xfId="0" applyFont="1" applyFill="1" applyAlignment="1">
      <alignment horizontal="center"/>
    </xf>
    <xf numFmtId="0" fontId="1" fillId="0" borderId="0" xfId="0" applyFont="1" applyFill="1" applyBorder="1" applyAlignment="1">
      <alignment horizontal="center" vertical="center"/>
    </xf>
    <xf numFmtId="178" fontId="23" fillId="0" borderId="0" xfId="0" applyNumberFormat="1" applyFont="1" applyFill="1" applyBorder="1" applyAlignment="1"/>
    <xf numFmtId="178" fontId="1" fillId="0" borderId="0" xfId="0" applyNumberFormat="1" applyFont="1" applyFill="1" applyBorder="1" applyAlignment="1">
      <alignment horizontal="center" vertical="center"/>
    </xf>
    <xf numFmtId="178" fontId="24" fillId="0" borderId="0" xfId="30" applyNumberFormat="1" applyFont="1" applyFill="1" applyAlignment="1">
      <alignment horizontal="center" vertical="center" shrinkToFit="1"/>
    </xf>
    <xf numFmtId="178" fontId="24" fillId="0" borderId="0" xfId="30" applyNumberFormat="1" applyFont="1" applyFill="1" applyBorder="1" applyAlignment="1">
      <alignment horizontal="center" vertical="center" shrinkToFit="1"/>
    </xf>
    <xf numFmtId="178" fontId="25" fillId="0" borderId="1" xfId="30" applyNumberFormat="1" applyFont="1" applyFill="1" applyBorder="1" applyAlignment="1">
      <alignment horizontal="center" vertical="center" wrapText="1" shrinkToFit="1"/>
    </xf>
    <xf numFmtId="178" fontId="25" fillId="0" borderId="1" xfId="0" applyNumberFormat="1" applyFont="1" applyFill="1" applyBorder="1" applyAlignment="1">
      <alignment horizontal="center" vertical="center" wrapText="1"/>
    </xf>
    <xf numFmtId="178" fontId="25" fillId="0" borderId="4" xfId="0" applyNumberFormat="1" applyFont="1" applyFill="1" applyBorder="1" applyAlignment="1">
      <alignment horizontal="center" vertical="center" wrapText="1"/>
    </xf>
    <xf numFmtId="178" fontId="25" fillId="0" borderId="5" xfId="30" applyNumberFormat="1" applyFont="1" applyFill="1" applyBorder="1" applyAlignment="1">
      <alignment horizontal="center" vertical="center" wrapText="1" shrinkToFit="1"/>
    </xf>
    <xf numFmtId="178" fontId="25" fillId="0" borderId="5" xfId="0" applyNumberFormat="1" applyFont="1" applyFill="1" applyBorder="1" applyAlignment="1">
      <alignment horizontal="center" vertical="center" wrapText="1"/>
    </xf>
    <xf numFmtId="178" fontId="25" fillId="0" borderId="4" xfId="30" applyNumberFormat="1" applyFont="1" applyFill="1" applyBorder="1" applyAlignment="1">
      <alignment horizontal="center" vertical="center" shrinkToFit="1"/>
    </xf>
    <xf numFmtId="178" fontId="26" fillId="0" borderId="4" xfId="30" applyNumberFormat="1" applyFont="1" applyFill="1" applyBorder="1" applyAlignment="1">
      <alignment horizontal="left" vertical="center" shrinkToFit="1"/>
    </xf>
    <xf numFmtId="178" fontId="26" fillId="0" borderId="4" xfId="30" applyNumberFormat="1" applyFont="1" applyFill="1" applyBorder="1" applyAlignment="1">
      <alignment horizontal="center" vertical="center" shrinkToFit="1"/>
    </xf>
    <xf numFmtId="178" fontId="25" fillId="0" borderId="4" xfId="30" applyNumberFormat="1" applyFont="1" applyFill="1" applyBorder="1" applyAlignment="1">
      <alignment horizontal="center" vertical="center" wrapText="1"/>
    </xf>
    <xf numFmtId="178" fontId="26" fillId="0" borderId="4" xfId="30" applyNumberFormat="1" applyFont="1" applyFill="1" applyBorder="1" applyAlignment="1">
      <alignment horizontal="left" vertical="center" wrapText="1"/>
    </xf>
    <xf numFmtId="178" fontId="26" fillId="0" borderId="4" xfId="30" applyNumberFormat="1" applyFont="1" applyFill="1" applyBorder="1" applyAlignment="1">
      <alignment horizontal="center" vertical="center" wrapText="1"/>
    </xf>
    <xf numFmtId="178" fontId="26" fillId="0" borderId="4" xfId="0" applyNumberFormat="1" applyFont="1" applyFill="1" applyBorder="1" applyAlignment="1">
      <alignment horizontal="left"/>
    </xf>
    <xf numFmtId="178" fontId="26" fillId="0" borderId="4" xfId="0" applyNumberFormat="1" applyFont="1" applyFill="1" applyBorder="1" applyAlignment="1">
      <alignment horizontal="center" vertical="center"/>
    </xf>
    <xf numFmtId="178" fontId="25" fillId="0" borderId="4" xfId="0" applyNumberFormat="1" applyFont="1" applyFill="1" applyBorder="1" applyAlignment="1">
      <alignment horizontal="center" vertical="center"/>
    </xf>
    <xf numFmtId="178" fontId="27" fillId="0" borderId="0" xfId="30" applyNumberFormat="1" applyFont="1" applyFill="1" applyBorder="1" applyAlignment="1">
      <alignment horizontal="center" vertical="center" shrinkToFit="1"/>
    </xf>
    <xf numFmtId="178" fontId="26" fillId="0" borderId="4" xfId="0" applyNumberFormat="1" applyFont="1" applyFill="1" applyBorder="1" applyAlignment="1">
      <alignment horizontal="center" vertical="center" shrinkToFit="1"/>
    </xf>
    <xf numFmtId="178" fontId="26" fillId="0" borderId="4" xfId="0" applyNumberFormat="1" applyFont="1" applyFill="1" applyBorder="1" applyAlignment="1">
      <alignment horizontal="center"/>
    </xf>
    <xf numFmtId="0" fontId="23" fillId="0" borderId="0" xfId="0" applyFont="1" applyFill="1" applyAlignment="1"/>
    <xf numFmtId="178" fontId="28" fillId="0" borderId="0" xfId="0" applyNumberFormat="1" applyFont="1" applyFill="1" applyAlignment="1"/>
    <xf numFmtId="178" fontId="29" fillId="0" borderId="0" xfId="0" applyNumberFormat="1" applyFont="1" applyFill="1" applyAlignment="1">
      <alignment horizontal="center" vertical="center"/>
    </xf>
    <xf numFmtId="178" fontId="30" fillId="0" borderId="0" xfId="30" applyNumberFormat="1" applyFont="1" applyFill="1" applyAlignment="1">
      <alignment horizontal="center" vertical="center" shrinkToFit="1"/>
    </xf>
    <xf numFmtId="178" fontId="31" fillId="0" borderId="0" xfId="0" applyNumberFormat="1" applyFont="1" applyFill="1" applyAlignment="1"/>
    <xf numFmtId="178" fontId="29" fillId="0" borderId="1" xfId="30" applyNumberFormat="1" applyFont="1" applyFill="1" applyBorder="1" applyAlignment="1">
      <alignment horizontal="center" vertical="center" wrapText="1" shrinkToFit="1"/>
    </xf>
    <xf numFmtId="178" fontId="25" fillId="0" borderId="4" xfId="30" applyNumberFormat="1" applyFont="1" applyFill="1" applyBorder="1" applyAlignment="1">
      <alignment horizontal="center" vertical="center" wrapText="1" shrinkToFit="1"/>
    </xf>
    <xf numFmtId="178" fontId="29" fillId="0" borderId="6" xfId="30" applyNumberFormat="1" applyFont="1" applyFill="1" applyBorder="1" applyAlignment="1">
      <alignment horizontal="center" vertical="center" wrapText="1" shrinkToFit="1"/>
    </xf>
    <xf numFmtId="178" fontId="29" fillId="0" borderId="4" xfId="30" applyNumberFormat="1" applyFont="1" applyFill="1" applyBorder="1" applyAlignment="1">
      <alignment horizontal="center" vertical="center" wrapText="1" shrinkToFit="1"/>
    </xf>
    <xf numFmtId="178" fontId="29" fillId="0" borderId="5" xfId="30" applyNumberFormat="1" applyFont="1" applyFill="1" applyBorder="1" applyAlignment="1">
      <alignment horizontal="center" vertical="center" wrapText="1" shrinkToFit="1"/>
    </xf>
    <xf numFmtId="178" fontId="29" fillId="0" borderId="4" xfId="30" applyNumberFormat="1" applyFont="1" applyFill="1" applyBorder="1" applyAlignment="1">
      <alignment horizontal="center" vertical="center" shrinkToFit="1"/>
    </xf>
    <xf numFmtId="178" fontId="32" fillId="0" borderId="4" xfId="30" applyNumberFormat="1" applyFont="1" applyFill="1" applyBorder="1" applyAlignment="1">
      <alignment horizontal="center" vertical="center" shrinkToFit="1"/>
    </xf>
    <xf numFmtId="178" fontId="32" fillId="0" borderId="4" xfId="51" applyNumberFormat="1" applyFont="1" applyFill="1" applyBorder="1" applyAlignment="1">
      <alignment horizontal="left" vertical="center" wrapText="1" shrinkToFit="1"/>
    </xf>
    <xf numFmtId="178" fontId="32" fillId="0" borderId="4" xfId="51" applyNumberFormat="1" applyFont="1" applyFill="1" applyBorder="1" applyAlignment="1">
      <alignment horizontal="center" vertical="center" wrapText="1" shrinkToFit="1"/>
    </xf>
    <xf numFmtId="178" fontId="32" fillId="0" borderId="4" xfId="0" applyNumberFormat="1" applyFont="1" applyFill="1" applyBorder="1" applyAlignment="1">
      <alignment horizontal="center" vertical="center"/>
    </xf>
    <xf numFmtId="179" fontId="32" fillId="0" borderId="4" xfId="51" applyNumberFormat="1" applyFont="1" applyFill="1" applyBorder="1" applyAlignment="1">
      <alignment horizontal="left" vertical="center" wrapText="1" shrinkToFit="1"/>
    </xf>
    <xf numFmtId="178" fontId="32" fillId="0" borderId="4" xfId="0" applyNumberFormat="1" applyFont="1" applyFill="1" applyBorder="1" applyAlignment="1">
      <alignment horizontal="left" vertical="center" wrapText="1" shrinkToFit="1"/>
    </xf>
    <xf numFmtId="178" fontId="32" fillId="0" borderId="4" xfId="0" applyNumberFormat="1" applyFont="1" applyFill="1" applyBorder="1" applyAlignment="1">
      <alignment horizontal="center" vertical="center" wrapText="1" shrinkToFit="1"/>
    </xf>
    <xf numFmtId="178" fontId="32" fillId="0" borderId="4" xfId="30" applyNumberFormat="1" applyFont="1" applyFill="1" applyBorder="1" applyAlignment="1">
      <alignment horizontal="left" vertical="center" wrapText="1" shrinkToFit="1"/>
    </xf>
    <xf numFmtId="178" fontId="32" fillId="0" borderId="2" xfId="51" applyNumberFormat="1" applyFont="1" applyFill="1" applyBorder="1" applyAlignment="1">
      <alignment horizontal="left" vertical="center" wrapText="1" shrinkToFit="1"/>
    </xf>
    <xf numFmtId="178" fontId="29" fillId="0" borderId="4" xfId="30" applyNumberFormat="1" applyFont="1" applyFill="1" applyBorder="1" applyAlignment="1">
      <alignment horizontal="center" vertical="center" wrapText="1"/>
    </xf>
    <xf numFmtId="178" fontId="32" fillId="0" borderId="4" xfId="30" applyNumberFormat="1" applyFont="1" applyFill="1" applyBorder="1" applyAlignment="1">
      <alignment horizontal="left" vertical="center" wrapText="1"/>
    </xf>
    <xf numFmtId="178" fontId="32" fillId="0" borderId="4" xfId="30" applyNumberFormat="1" applyFont="1" applyFill="1" applyBorder="1" applyAlignment="1">
      <alignment horizontal="center" vertical="center" wrapText="1"/>
    </xf>
    <xf numFmtId="178" fontId="32" fillId="0" borderId="4" xfId="0" applyNumberFormat="1" applyFont="1" applyFill="1" applyBorder="1" applyAlignment="1">
      <alignment horizontal="left"/>
    </xf>
    <xf numFmtId="178" fontId="31" fillId="0" borderId="0" xfId="0" applyNumberFormat="1" applyFont="1" applyFill="1" applyAlignment="1">
      <alignment horizontal="center"/>
    </xf>
    <xf numFmtId="178" fontId="31" fillId="0" borderId="7" xfId="0" applyNumberFormat="1" applyFont="1" applyFill="1" applyBorder="1" applyAlignment="1">
      <alignment horizontal="center"/>
    </xf>
    <xf numFmtId="178" fontId="32" fillId="0" borderId="4" xfId="0" applyNumberFormat="1" applyFont="1" applyFill="1" applyBorder="1" applyAlignment="1">
      <alignment horizontal="center" vertical="center" shrinkToFit="1"/>
    </xf>
    <xf numFmtId="178" fontId="32" fillId="0" borderId="4" xfId="0" applyNumberFormat="1" applyFont="1" applyFill="1" applyBorder="1" applyAlignment="1">
      <alignment horizontal="center"/>
    </xf>
    <xf numFmtId="0" fontId="1" fillId="0" borderId="0" xfId="0" applyFont="1" applyFill="1" applyAlignment="1">
      <alignment horizontal="center" wrapText="1"/>
    </xf>
    <xf numFmtId="178" fontId="33" fillId="0" borderId="0" xfId="0" applyNumberFormat="1" applyFont="1" applyFill="1" applyAlignment="1">
      <alignment horizontal="left" vertical="center" wrapText="1"/>
    </xf>
    <xf numFmtId="178" fontId="34" fillId="0" borderId="0" xfId="0" applyNumberFormat="1" applyFont="1" applyFill="1" applyAlignment="1">
      <alignment horizontal="left" vertical="center" wrapText="1"/>
    </xf>
    <xf numFmtId="178" fontId="1" fillId="0" borderId="0" xfId="0" applyNumberFormat="1" applyFont="1" applyFill="1" applyAlignment="1"/>
    <xf numFmtId="178" fontId="24" fillId="0" borderId="0" xfId="30" applyNumberFormat="1" applyFont="1" applyFill="1" applyAlignment="1">
      <alignment horizontal="center" vertical="center" wrapText="1" shrinkToFit="1"/>
    </xf>
    <xf numFmtId="178" fontId="1" fillId="0" borderId="0" xfId="0" applyNumberFormat="1" applyFont="1" applyFill="1" applyAlignment="1">
      <alignment horizontal="center" wrapText="1"/>
    </xf>
    <xf numFmtId="178" fontId="26" fillId="0" borderId="0" xfId="0" applyNumberFormat="1" applyFont="1" applyFill="1" applyAlignment="1">
      <alignment horizontal="left"/>
    </xf>
    <xf numFmtId="178" fontId="34" fillId="0" borderId="1" xfId="0" applyNumberFormat="1" applyFont="1" applyFill="1" applyBorder="1" applyAlignment="1">
      <alignment horizontal="center" vertical="center" wrapText="1" shrinkToFit="1"/>
    </xf>
    <xf numFmtId="178" fontId="34" fillId="0" borderId="1" xfId="30" applyNumberFormat="1" applyFont="1" applyFill="1" applyBorder="1" applyAlignment="1">
      <alignment horizontal="center" vertical="center" wrapText="1" shrinkToFit="1"/>
    </xf>
    <xf numFmtId="178" fontId="34" fillId="0" borderId="5" xfId="0" applyNumberFormat="1" applyFont="1" applyFill="1" applyBorder="1" applyAlignment="1">
      <alignment horizontal="center" vertical="center" wrapText="1" shrinkToFit="1"/>
    </xf>
    <xf numFmtId="178" fontId="34" fillId="0" borderId="4" xfId="30" applyNumberFormat="1" applyFont="1" applyFill="1" applyBorder="1" applyAlignment="1">
      <alignment horizontal="center" vertical="center" wrapText="1" shrinkToFit="1"/>
    </xf>
    <xf numFmtId="178" fontId="34" fillId="0" borderId="2" xfId="30" applyNumberFormat="1" applyFont="1" applyFill="1" applyBorder="1" applyAlignment="1">
      <alignment horizontal="center" vertical="center" wrapText="1" shrinkToFit="1"/>
    </xf>
    <xf numFmtId="178" fontId="34" fillId="0" borderId="5" xfId="30" applyNumberFormat="1" applyFont="1" applyFill="1" applyBorder="1" applyAlignment="1">
      <alignment horizontal="center" vertical="center" wrapText="1" shrinkToFit="1"/>
    </xf>
    <xf numFmtId="178" fontId="26" fillId="0" borderId="4" xfId="30" applyNumberFormat="1" applyFont="1" applyFill="1" applyBorder="1" applyAlignment="1">
      <alignment horizontal="center" vertical="center" wrapText="1" shrinkToFit="1"/>
    </xf>
    <xf numFmtId="178" fontId="35" fillId="0" borderId="4" xfId="30" applyNumberFormat="1" applyFont="1" applyFill="1" applyBorder="1" applyAlignment="1">
      <alignment horizontal="center" vertical="center" wrapText="1"/>
    </xf>
    <xf numFmtId="178" fontId="36" fillId="0" borderId="4" xfId="30" applyNumberFormat="1" applyFont="1" applyFill="1" applyBorder="1" applyAlignment="1">
      <alignment horizontal="center" vertical="center" wrapText="1"/>
    </xf>
    <xf numFmtId="178" fontId="26" fillId="0" borderId="2" xfId="0" applyNumberFormat="1" applyFont="1" applyFill="1" applyBorder="1" applyAlignment="1">
      <alignment horizontal="center" vertical="center" wrapText="1" shrinkToFit="1"/>
    </xf>
    <xf numFmtId="178" fontId="26" fillId="0" borderId="4" xfId="0" applyNumberFormat="1" applyFont="1" applyFill="1" applyBorder="1" applyAlignment="1">
      <alignment horizontal="center" vertical="center" wrapText="1" shrinkToFit="1"/>
    </xf>
    <xf numFmtId="178" fontId="26" fillId="0" borderId="4" xfId="0" applyNumberFormat="1" applyFont="1" applyFill="1" applyBorder="1" applyAlignment="1">
      <alignment horizont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常规_Sheet2" xfId="30"/>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H130"/>
  <sheetViews>
    <sheetView showZeros="0" workbookViewId="0">
      <pane ySplit="6" topLeftCell="A7" activePane="bottomLeft" state="frozen"/>
      <selection/>
      <selection pane="bottomLeft" activeCell="C5" sqref="$A5:$XFD5"/>
    </sheetView>
  </sheetViews>
  <sheetFormatPr defaultColWidth="9" defaultRowHeight="14.25" outlineLevelCol="7"/>
  <cols>
    <col min="1" max="1" width="20.375" style="123" customWidth="1"/>
    <col min="2" max="2" width="9.875" style="123" customWidth="1"/>
    <col min="3" max="3" width="12.125" style="123" customWidth="1"/>
    <col min="4" max="4" width="13.75" style="123" customWidth="1"/>
    <col min="5" max="5" width="9.625" style="123" customWidth="1"/>
    <col min="6" max="6" width="10.375" style="123" customWidth="1"/>
    <col min="7" max="7" width="9.625" style="123" customWidth="1"/>
    <col min="8" max="8" width="10" style="70" customWidth="1"/>
    <col min="9" max="16370" width="9" style="70"/>
    <col min="16371" max="16384" width="9" style="69"/>
  </cols>
  <sheetData>
    <row r="1" ht="21" customHeight="1" spans="1:8">
      <c r="A1" s="124" t="s">
        <v>0</v>
      </c>
      <c r="B1" s="125"/>
      <c r="C1" s="125"/>
      <c r="D1" s="125"/>
      <c r="E1" s="125"/>
      <c r="F1" s="125"/>
      <c r="G1" s="125"/>
      <c r="H1" s="126"/>
    </row>
    <row r="2" ht="48" customHeight="1" spans="1:8">
      <c r="A2" s="127" t="s">
        <v>1</v>
      </c>
      <c r="B2" s="127"/>
      <c r="C2" s="127"/>
      <c r="D2" s="127"/>
      <c r="E2" s="127"/>
      <c r="F2" s="127"/>
      <c r="G2" s="127"/>
      <c r="H2" s="127"/>
    </row>
    <row r="3" spans="1:8">
      <c r="A3" s="128"/>
      <c r="B3" s="128"/>
      <c r="C3" s="128"/>
      <c r="D3" s="128"/>
      <c r="E3" s="128"/>
      <c r="F3" s="128"/>
      <c r="G3" s="128"/>
      <c r="H3" s="129" t="s">
        <v>2</v>
      </c>
    </row>
    <row r="4" customHeight="1" spans="1:8">
      <c r="A4" s="78" t="s">
        <v>3</v>
      </c>
      <c r="B4" s="130" t="s">
        <v>4</v>
      </c>
      <c r="C4" s="103" t="s">
        <v>5</v>
      </c>
      <c r="D4" s="103"/>
      <c r="E4" s="103"/>
      <c r="F4" s="103"/>
      <c r="G4" s="131" t="s">
        <v>6</v>
      </c>
      <c r="H4" s="79" t="s">
        <v>7</v>
      </c>
    </row>
    <row r="5" ht="30.95" customHeight="1" spans="1:8">
      <c r="A5" s="81"/>
      <c r="B5" s="132"/>
      <c r="C5" s="133" t="s">
        <v>8</v>
      </c>
      <c r="D5" s="134" t="s">
        <v>9</v>
      </c>
      <c r="E5" s="133" t="s">
        <v>10</v>
      </c>
      <c r="F5" s="133" t="s">
        <v>11</v>
      </c>
      <c r="G5" s="135"/>
      <c r="H5" s="82"/>
    </row>
    <row r="6" ht="13.5" hidden="1" spans="1:8">
      <c r="A6" s="101" t="s">
        <v>12</v>
      </c>
      <c r="B6" s="101">
        <f>B7+B36+B58</f>
        <v>8375</v>
      </c>
      <c r="C6" s="101">
        <f>C7+C36+C58</f>
        <v>79182.7</v>
      </c>
      <c r="D6" s="101">
        <v>6325.3</v>
      </c>
      <c r="E6" s="101">
        <f>E7+E36+E58</f>
        <v>7304</v>
      </c>
      <c r="F6" s="101">
        <f>F7+F36+F58</f>
        <v>92812</v>
      </c>
      <c r="G6" s="101">
        <f>G7+G36+G58</f>
        <v>10482.92</v>
      </c>
      <c r="H6" s="101">
        <f>H7+H36+H58</f>
        <v>103294.92</v>
      </c>
    </row>
    <row r="7" ht="13.5" hidden="1" spans="1:8">
      <c r="A7" s="101" t="s">
        <v>13</v>
      </c>
      <c r="B7" s="101">
        <f>SUM(B8:B35)</f>
        <v>0</v>
      </c>
      <c r="C7" s="101">
        <f>SUM(C8:C35)</f>
        <v>0</v>
      </c>
      <c r="D7" s="101">
        <v>-35.23</v>
      </c>
      <c r="E7" s="101">
        <f>SUM(E8:E35)</f>
        <v>94</v>
      </c>
      <c r="F7" s="101">
        <f t="shared" ref="F7:F12" si="0">C7+D7+E7</f>
        <v>58.77</v>
      </c>
      <c r="G7" s="101">
        <f>SUM(G8:G34)</f>
        <v>2723.94</v>
      </c>
      <c r="H7" s="101">
        <f t="shared" ref="H7:H35" si="1">C7+D7+E7+G7</f>
        <v>2782.71</v>
      </c>
    </row>
    <row r="8" ht="13.5" hidden="1" spans="1:8">
      <c r="A8" s="107" t="s">
        <v>14</v>
      </c>
      <c r="B8" s="107"/>
      <c r="C8" s="108"/>
      <c r="D8" s="136">
        <v>0</v>
      </c>
      <c r="E8" s="108">
        <v>0</v>
      </c>
      <c r="F8" s="136">
        <f t="shared" si="0"/>
        <v>0</v>
      </c>
      <c r="G8" s="108">
        <v>235</v>
      </c>
      <c r="H8" s="101">
        <f t="shared" si="1"/>
        <v>235</v>
      </c>
    </row>
    <row r="9" ht="13.5" hidden="1" spans="1:8">
      <c r="A9" s="107" t="s">
        <v>15</v>
      </c>
      <c r="B9" s="107"/>
      <c r="C9" s="108"/>
      <c r="D9" s="136">
        <v>20</v>
      </c>
      <c r="E9" s="108">
        <v>0</v>
      </c>
      <c r="F9" s="136">
        <f t="shared" si="0"/>
        <v>20</v>
      </c>
      <c r="G9" s="108">
        <v>0</v>
      </c>
      <c r="H9" s="101">
        <f t="shared" si="1"/>
        <v>20</v>
      </c>
    </row>
    <row r="10" ht="13.5" hidden="1" spans="1:8">
      <c r="A10" s="107" t="s">
        <v>16</v>
      </c>
      <c r="B10" s="107"/>
      <c r="C10" s="108"/>
      <c r="D10" s="136">
        <v>0</v>
      </c>
      <c r="E10" s="108"/>
      <c r="F10" s="136">
        <f t="shared" si="0"/>
        <v>0</v>
      </c>
      <c r="G10" s="108">
        <v>46</v>
      </c>
      <c r="H10" s="101">
        <f t="shared" si="1"/>
        <v>46</v>
      </c>
    </row>
    <row r="11" ht="13.5" hidden="1" spans="1:8">
      <c r="A11" s="107" t="s">
        <v>17</v>
      </c>
      <c r="B11" s="107"/>
      <c r="C11" s="108"/>
      <c r="D11" s="136">
        <v>0</v>
      </c>
      <c r="E11" s="108">
        <v>0</v>
      </c>
      <c r="F11" s="136">
        <f t="shared" si="0"/>
        <v>0</v>
      </c>
      <c r="G11" s="108">
        <v>50</v>
      </c>
      <c r="H11" s="101">
        <f t="shared" si="1"/>
        <v>50</v>
      </c>
    </row>
    <row r="12" ht="13.5" hidden="1" spans="1:8">
      <c r="A12" s="111" t="s">
        <v>18</v>
      </c>
      <c r="B12" s="107"/>
      <c r="C12" s="108"/>
      <c r="D12" s="136">
        <v>-437.93</v>
      </c>
      <c r="E12" s="108">
        <v>0</v>
      </c>
      <c r="F12" s="136">
        <f t="shared" si="0"/>
        <v>-437.93</v>
      </c>
      <c r="G12" s="108">
        <v>0</v>
      </c>
      <c r="H12" s="101">
        <f t="shared" si="1"/>
        <v>-437.93</v>
      </c>
    </row>
    <row r="13" ht="13.5" hidden="1" spans="1:8">
      <c r="A13" s="111" t="s">
        <v>19</v>
      </c>
      <c r="B13" s="107"/>
      <c r="C13" s="108"/>
      <c r="D13" s="136">
        <v>0</v>
      </c>
      <c r="E13" s="108"/>
      <c r="F13" s="136">
        <f t="shared" ref="F13:F22" si="2">C13+D13+E13</f>
        <v>0</v>
      </c>
      <c r="G13" s="108">
        <v>15</v>
      </c>
      <c r="H13" s="101">
        <f t="shared" si="1"/>
        <v>15</v>
      </c>
    </row>
    <row r="14" ht="13.5" hidden="1" spans="1:8">
      <c r="A14" s="107" t="s">
        <v>20</v>
      </c>
      <c r="B14" s="107"/>
      <c r="C14" s="108"/>
      <c r="D14" s="136">
        <v>0</v>
      </c>
      <c r="F14" s="136">
        <f t="shared" si="2"/>
        <v>0</v>
      </c>
      <c r="G14" s="108">
        <v>360</v>
      </c>
      <c r="H14" s="101">
        <f t="shared" si="1"/>
        <v>360</v>
      </c>
    </row>
    <row r="15" ht="13.5" hidden="1" spans="1:8">
      <c r="A15" s="107" t="s">
        <v>21</v>
      </c>
      <c r="B15" s="111"/>
      <c r="C15" s="108"/>
      <c r="D15" s="136">
        <v>0</v>
      </c>
      <c r="E15" s="108">
        <v>0</v>
      </c>
      <c r="F15" s="136">
        <f t="shared" si="2"/>
        <v>0</v>
      </c>
      <c r="G15" s="108">
        <v>180</v>
      </c>
      <c r="H15" s="101">
        <f t="shared" si="1"/>
        <v>180</v>
      </c>
    </row>
    <row r="16" ht="13.5" hidden="1" spans="1:8">
      <c r="A16" s="107" t="s">
        <v>22</v>
      </c>
      <c r="B16" s="107"/>
      <c r="C16" s="108"/>
      <c r="D16" s="136">
        <v>4.25</v>
      </c>
      <c r="E16" s="108">
        <v>0</v>
      </c>
      <c r="F16" s="136">
        <f t="shared" si="2"/>
        <v>4.25</v>
      </c>
      <c r="G16" s="108">
        <v>721.64</v>
      </c>
      <c r="H16" s="101">
        <f t="shared" si="1"/>
        <v>725.89</v>
      </c>
    </row>
    <row r="17" ht="13.5" hidden="1" spans="1:8">
      <c r="A17" s="113" t="s">
        <v>23</v>
      </c>
      <c r="B17" s="107"/>
      <c r="C17" s="108"/>
      <c r="D17" s="136">
        <v>335.15</v>
      </c>
      <c r="E17" s="108">
        <v>94</v>
      </c>
      <c r="F17" s="136">
        <f t="shared" si="2"/>
        <v>429.15</v>
      </c>
      <c r="G17" s="108">
        <v>141</v>
      </c>
      <c r="H17" s="101">
        <f t="shared" si="1"/>
        <v>570.15</v>
      </c>
    </row>
    <row r="18" ht="13.5" hidden="1" spans="1:8">
      <c r="A18" s="111" t="s">
        <v>24</v>
      </c>
      <c r="B18" s="107"/>
      <c r="C18" s="108"/>
      <c r="D18" s="136">
        <v>25</v>
      </c>
      <c r="E18" s="108">
        <v>0</v>
      </c>
      <c r="F18" s="136">
        <f t="shared" si="2"/>
        <v>25</v>
      </c>
      <c r="G18" s="108">
        <v>10</v>
      </c>
      <c r="H18" s="101">
        <f t="shared" si="1"/>
        <v>35</v>
      </c>
    </row>
    <row r="19" ht="13.5" hidden="1" spans="1:8">
      <c r="A19" s="107" t="s">
        <v>25</v>
      </c>
      <c r="B19" s="107"/>
      <c r="C19" s="108"/>
      <c r="D19" s="136">
        <v>5</v>
      </c>
      <c r="E19" s="108">
        <v>0</v>
      </c>
      <c r="F19" s="136">
        <f t="shared" si="2"/>
        <v>5</v>
      </c>
      <c r="G19" s="108">
        <v>60</v>
      </c>
      <c r="H19" s="101">
        <f t="shared" si="1"/>
        <v>65</v>
      </c>
    </row>
    <row r="20" ht="13.5" hidden="1" spans="1:8">
      <c r="A20" s="107" t="s">
        <v>26</v>
      </c>
      <c r="B20" s="107"/>
      <c r="C20" s="108"/>
      <c r="D20" s="136">
        <v>0</v>
      </c>
      <c r="E20" s="108">
        <v>0</v>
      </c>
      <c r="F20" s="136">
        <f t="shared" si="2"/>
        <v>0</v>
      </c>
      <c r="G20" s="108">
        <v>35</v>
      </c>
      <c r="H20" s="101">
        <f t="shared" si="1"/>
        <v>35</v>
      </c>
    </row>
    <row r="21" ht="13.5" hidden="1" spans="1:8">
      <c r="A21" s="107" t="s">
        <v>27</v>
      </c>
      <c r="B21" s="107"/>
      <c r="C21" s="108"/>
      <c r="D21" s="136"/>
      <c r="E21" s="108"/>
      <c r="F21" s="136">
        <f t="shared" si="2"/>
        <v>0</v>
      </c>
      <c r="G21" s="108">
        <v>121</v>
      </c>
      <c r="H21" s="101">
        <f t="shared" si="1"/>
        <v>121</v>
      </c>
    </row>
    <row r="22" ht="13.5" hidden="1" spans="1:8">
      <c r="A22" s="107" t="s">
        <v>28</v>
      </c>
      <c r="B22" s="107"/>
      <c r="C22" s="108"/>
      <c r="D22" s="136">
        <v>0.5</v>
      </c>
      <c r="E22" s="108">
        <v>0</v>
      </c>
      <c r="F22" s="136">
        <f t="shared" si="2"/>
        <v>0.5</v>
      </c>
      <c r="G22" s="108">
        <v>10</v>
      </c>
      <c r="H22" s="101">
        <f t="shared" si="1"/>
        <v>10.5</v>
      </c>
    </row>
    <row r="23" ht="13.5" hidden="1" spans="1:8">
      <c r="A23" s="107" t="s">
        <v>29</v>
      </c>
      <c r="B23" s="107"/>
      <c r="C23" s="108"/>
      <c r="D23" s="136">
        <v>1.5</v>
      </c>
      <c r="E23" s="108">
        <v>0</v>
      </c>
      <c r="F23" s="136">
        <f t="shared" ref="F23:F33" si="3">C23+D23+E23</f>
        <v>1.5</v>
      </c>
      <c r="G23" s="108">
        <v>0</v>
      </c>
      <c r="H23" s="101">
        <f t="shared" si="1"/>
        <v>1.5</v>
      </c>
    </row>
    <row r="24" ht="13.5" hidden="1" spans="1:8">
      <c r="A24" s="107" t="s">
        <v>30</v>
      </c>
      <c r="B24" s="107"/>
      <c r="C24" s="108"/>
      <c r="D24" s="136">
        <v>-1</v>
      </c>
      <c r="E24" s="108">
        <v>0</v>
      </c>
      <c r="F24" s="136">
        <f t="shared" si="3"/>
        <v>-1</v>
      </c>
      <c r="G24" s="108">
        <v>0</v>
      </c>
      <c r="H24" s="101">
        <f t="shared" si="1"/>
        <v>-1</v>
      </c>
    </row>
    <row r="25" ht="13.5" hidden="1" spans="1:8">
      <c r="A25" s="107" t="s">
        <v>31</v>
      </c>
      <c r="B25" s="107"/>
      <c r="C25" s="108"/>
      <c r="D25" s="136">
        <v>4.8</v>
      </c>
      <c r="E25" s="108"/>
      <c r="F25" s="136">
        <f t="shared" si="3"/>
        <v>4.8</v>
      </c>
      <c r="G25" s="108">
        <v>91.99</v>
      </c>
      <c r="H25" s="101">
        <f t="shared" si="1"/>
        <v>96.79</v>
      </c>
    </row>
    <row r="26" ht="13.5" hidden="1" spans="1:8">
      <c r="A26" s="107" t="s">
        <v>32</v>
      </c>
      <c r="B26" s="107"/>
      <c r="C26" s="108"/>
      <c r="D26" s="136">
        <v>0</v>
      </c>
      <c r="E26" s="108">
        <v>0</v>
      </c>
      <c r="F26" s="136">
        <f t="shared" si="3"/>
        <v>0</v>
      </c>
      <c r="G26" s="108">
        <v>45</v>
      </c>
      <c r="H26" s="101">
        <f t="shared" si="1"/>
        <v>45</v>
      </c>
    </row>
    <row r="27" ht="13.5" hidden="1" spans="1:8">
      <c r="A27" s="107" t="s">
        <v>33</v>
      </c>
      <c r="B27" s="107"/>
      <c r="C27" s="108"/>
      <c r="D27" s="136">
        <v>1</v>
      </c>
      <c r="E27" s="108"/>
      <c r="F27" s="136">
        <f t="shared" si="3"/>
        <v>1</v>
      </c>
      <c r="G27" s="108">
        <v>0</v>
      </c>
      <c r="H27" s="101">
        <f t="shared" si="1"/>
        <v>1</v>
      </c>
    </row>
    <row r="28" ht="13.5" hidden="1" spans="1:8">
      <c r="A28" s="107" t="s">
        <v>34</v>
      </c>
      <c r="B28" s="107"/>
      <c r="C28" s="108"/>
      <c r="D28" s="136">
        <v>0</v>
      </c>
      <c r="E28" s="108"/>
      <c r="F28" s="136">
        <f t="shared" si="3"/>
        <v>0</v>
      </c>
      <c r="G28" s="108">
        <v>30</v>
      </c>
      <c r="H28" s="101">
        <f t="shared" si="1"/>
        <v>30</v>
      </c>
    </row>
    <row r="29" ht="13.5" hidden="1" spans="1:8">
      <c r="A29" s="107" t="s">
        <v>35</v>
      </c>
      <c r="B29" s="107"/>
      <c r="C29" s="108"/>
      <c r="D29" s="136">
        <v>0</v>
      </c>
      <c r="E29" s="108"/>
      <c r="F29" s="136">
        <f t="shared" si="3"/>
        <v>0</v>
      </c>
      <c r="G29" s="108">
        <v>60</v>
      </c>
      <c r="H29" s="101">
        <f t="shared" si="1"/>
        <v>60</v>
      </c>
    </row>
    <row r="30" ht="13.5" hidden="1" spans="1:8">
      <c r="A30" s="107" t="s">
        <v>36</v>
      </c>
      <c r="B30" s="107"/>
      <c r="C30" s="108"/>
      <c r="D30" s="136">
        <v>0</v>
      </c>
      <c r="E30" s="108"/>
      <c r="F30" s="136">
        <f t="shared" si="3"/>
        <v>0</v>
      </c>
      <c r="G30" s="108">
        <v>45</v>
      </c>
      <c r="H30" s="101">
        <f t="shared" si="1"/>
        <v>45</v>
      </c>
    </row>
    <row r="31" ht="13.5" hidden="1" spans="1:8">
      <c r="A31" s="107" t="s">
        <v>37</v>
      </c>
      <c r="B31" s="107"/>
      <c r="C31" s="108"/>
      <c r="D31" s="136">
        <v>0</v>
      </c>
      <c r="E31" s="108"/>
      <c r="F31" s="136">
        <f t="shared" si="3"/>
        <v>0</v>
      </c>
      <c r="G31" s="108">
        <v>20</v>
      </c>
      <c r="H31" s="101">
        <f t="shared" si="1"/>
        <v>20</v>
      </c>
    </row>
    <row r="32" ht="13.5" hidden="1" spans="1:8">
      <c r="A32" s="107" t="s">
        <v>38</v>
      </c>
      <c r="B32" s="107"/>
      <c r="C32" s="108"/>
      <c r="D32" s="136">
        <v>0</v>
      </c>
      <c r="E32" s="108"/>
      <c r="F32" s="136">
        <f t="shared" si="3"/>
        <v>0</v>
      </c>
      <c r="G32" s="108">
        <v>10</v>
      </c>
      <c r="H32" s="101">
        <f t="shared" si="1"/>
        <v>10</v>
      </c>
    </row>
    <row r="33" ht="13.5" hidden="1" spans="1:8">
      <c r="A33" s="107" t="s">
        <v>39</v>
      </c>
      <c r="B33" s="107"/>
      <c r="C33" s="108"/>
      <c r="D33" s="136">
        <v>0</v>
      </c>
      <c r="E33" s="108"/>
      <c r="F33" s="136">
        <f t="shared" si="3"/>
        <v>0</v>
      </c>
      <c r="G33" s="108">
        <v>165</v>
      </c>
      <c r="H33" s="101">
        <f t="shared" si="1"/>
        <v>165</v>
      </c>
    </row>
    <row r="34" ht="13.5" hidden="1" spans="1:8">
      <c r="A34" s="110" t="s">
        <v>40</v>
      </c>
      <c r="B34" s="107"/>
      <c r="C34" s="108"/>
      <c r="D34" s="136"/>
      <c r="E34" s="108"/>
      <c r="F34" s="136"/>
      <c r="G34" s="108">
        <v>272.31</v>
      </c>
      <c r="H34" s="101">
        <f t="shared" si="1"/>
        <v>272.31</v>
      </c>
    </row>
    <row r="35" ht="13.5" hidden="1" spans="1:8">
      <c r="A35" s="107" t="s">
        <v>41</v>
      </c>
      <c r="B35" s="107"/>
      <c r="C35" s="108"/>
      <c r="D35" s="136">
        <v>6.5</v>
      </c>
      <c r="E35" s="108"/>
      <c r="F35" s="136">
        <f>C35+D35+E35</f>
        <v>6.5</v>
      </c>
      <c r="H35" s="101">
        <f t="shared" si="1"/>
        <v>6.5</v>
      </c>
    </row>
    <row r="36" s="95" customFormat="1" hidden="1" spans="1:8">
      <c r="A36" s="101" t="s">
        <v>42</v>
      </c>
      <c r="B36" s="101">
        <f>SUM(B37:B57)</f>
        <v>4591.1</v>
      </c>
      <c r="C36" s="101">
        <f t="shared" ref="C36:H36" si="4">SUM(C37:C57)</f>
        <v>43407.2</v>
      </c>
      <c r="D36" s="101">
        <v>4180.51</v>
      </c>
      <c r="E36" s="101">
        <f t="shared" si="4"/>
        <v>7210</v>
      </c>
      <c r="F36" s="101">
        <f t="shared" si="4"/>
        <v>54797.71</v>
      </c>
      <c r="G36" s="101">
        <f t="shared" si="4"/>
        <v>3623.22</v>
      </c>
      <c r="H36" s="101">
        <f t="shared" si="4"/>
        <v>58420.93</v>
      </c>
    </row>
    <row r="37" ht="13.5" hidden="1" spans="1:8">
      <c r="A37" s="137" t="s">
        <v>43</v>
      </c>
      <c r="B37" s="137">
        <v>1658.1</v>
      </c>
      <c r="C37" s="108">
        <v>15676.72</v>
      </c>
      <c r="D37" s="136">
        <v>846.14</v>
      </c>
      <c r="E37" s="108">
        <v>840</v>
      </c>
      <c r="F37" s="136">
        <f t="shared" ref="F37:F57" si="5">C37+D37+E37</f>
        <v>17362.86</v>
      </c>
      <c r="G37" s="108">
        <v>1027.34</v>
      </c>
      <c r="H37" s="101">
        <f>C37+D37+E37+G37</f>
        <v>18390.2</v>
      </c>
    </row>
    <row r="38" ht="13.5" hidden="1" spans="1:8">
      <c r="A38" s="137" t="s">
        <v>44</v>
      </c>
      <c r="B38" s="137">
        <v>99.9</v>
      </c>
      <c r="C38" s="108">
        <v>944.52</v>
      </c>
      <c r="D38" s="136">
        <v>105.5</v>
      </c>
      <c r="E38" s="108">
        <v>730</v>
      </c>
      <c r="F38" s="136">
        <f t="shared" si="5"/>
        <v>1780.02</v>
      </c>
      <c r="G38" s="108">
        <v>74.73</v>
      </c>
      <c r="H38" s="101">
        <f t="shared" ref="H37:H57" si="6">C38+D38+E38+G38</f>
        <v>1854.75</v>
      </c>
    </row>
    <row r="39" ht="13.5" hidden="1" spans="1:8">
      <c r="A39" s="137" t="s">
        <v>45</v>
      </c>
      <c r="B39" s="137">
        <v>188</v>
      </c>
      <c r="C39" s="108">
        <v>1777.47</v>
      </c>
      <c r="D39" s="136">
        <v>140.71</v>
      </c>
      <c r="E39" s="108">
        <v>390</v>
      </c>
      <c r="F39" s="136">
        <f t="shared" si="5"/>
        <v>2308.18</v>
      </c>
      <c r="G39" s="108">
        <v>157.96</v>
      </c>
      <c r="H39" s="101">
        <f t="shared" si="6"/>
        <v>2466.14</v>
      </c>
    </row>
    <row r="40" ht="13.5" hidden="1" spans="1:8">
      <c r="A40" s="137" t="s">
        <v>46</v>
      </c>
      <c r="B40" s="137">
        <v>161.5</v>
      </c>
      <c r="C40" s="108">
        <v>1526.92</v>
      </c>
      <c r="D40" s="136">
        <v>126.72</v>
      </c>
      <c r="E40" s="108">
        <v>370</v>
      </c>
      <c r="F40" s="136">
        <f t="shared" si="5"/>
        <v>2023.64</v>
      </c>
      <c r="G40" s="108">
        <v>137.32</v>
      </c>
      <c r="H40" s="101">
        <f t="shared" si="6"/>
        <v>2160.96</v>
      </c>
    </row>
    <row r="41" ht="13.5" hidden="1" spans="1:8">
      <c r="A41" s="137" t="s">
        <v>47</v>
      </c>
      <c r="B41" s="137">
        <v>78.2</v>
      </c>
      <c r="C41" s="108">
        <v>739.35</v>
      </c>
      <c r="D41" s="136">
        <v>115.94</v>
      </c>
      <c r="E41" s="108">
        <v>260</v>
      </c>
      <c r="F41" s="136">
        <f t="shared" si="5"/>
        <v>1115.29</v>
      </c>
      <c r="G41" s="108">
        <v>45.56</v>
      </c>
      <c r="H41" s="101">
        <f t="shared" si="6"/>
        <v>1160.85</v>
      </c>
    </row>
    <row r="42" ht="13.5" hidden="1" spans="1:8">
      <c r="A42" s="137" t="s">
        <v>48</v>
      </c>
      <c r="B42" s="137">
        <v>150</v>
      </c>
      <c r="C42" s="108">
        <v>1418.2</v>
      </c>
      <c r="D42" s="136">
        <v>137.09</v>
      </c>
      <c r="E42" s="108">
        <v>740</v>
      </c>
      <c r="F42" s="136">
        <f t="shared" si="5"/>
        <v>2295.29</v>
      </c>
      <c r="G42" s="108">
        <v>124.56</v>
      </c>
      <c r="H42" s="101">
        <f t="shared" si="6"/>
        <v>2419.85</v>
      </c>
    </row>
    <row r="43" ht="13.5" hidden="1" spans="1:8">
      <c r="A43" s="137" t="s">
        <v>49</v>
      </c>
      <c r="B43" s="137">
        <v>93.6</v>
      </c>
      <c r="C43" s="108">
        <v>884.95</v>
      </c>
      <c r="D43" s="136">
        <v>128.17</v>
      </c>
      <c r="E43" s="108">
        <v>265</v>
      </c>
      <c r="F43" s="136">
        <f t="shared" si="5"/>
        <v>1278.12</v>
      </c>
      <c r="G43" s="108">
        <v>72.92</v>
      </c>
      <c r="H43" s="101">
        <f t="shared" si="6"/>
        <v>1351.04</v>
      </c>
    </row>
    <row r="44" ht="13.5" hidden="1" spans="1:8">
      <c r="A44" s="137" t="s">
        <v>50</v>
      </c>
      <c r="B44" s="137">
        <v>132.1</v>
      </c>
      <c r="C44" s="108">
        <v>1248.96</v>
      </c>
      <c r="D44" s="136">
        <v>102.2</v>
      </c>
      <c r="E44" s="108">
        <v>470</v>
      </c>
      <c r="F44" s="136">
        <f t="shared" si="5"/>
        <v>1821.16</v>
      </c>
      <c r="G44" s="108">
        <v>90.79</v>
      </c>
      <c r="H44" s="101">
        <f t="shared" si="6"/>
        <v>1911.95</v>
      </c>
    </row>
    <row r="45" ht="13.5" hidden="1" spans="1:8">
      <c r="A45" s="137" t="s">
        <v>51</v>
      </c>
      <c r="B45" s="137">
        <v>132.4</v>
      </c>
      <c r="C45" s="108">
        <v>1251.79</v>
      </c>
      <c r="D45" s="136">
        <v>97.41</v>
      </c>
      <c r="E45" s="108">
        <v>220</v>
      </c>
      <c r="F45" s="136">
        <f t="shared" si="5"/>
        <v>1569.2</v>
      </c>
      <c r="G45" s="108">
        <v>107.46</v>
      </c>
      <c r="H45" s="101">
        <f t="shared" si="6"/>
        <v>1676.66</v>
      </c>
    </row>
    <row r="46" ht="13.5" hidden="1" spans="1:8">
      <c r="A46" s="137" t="s">
        <v>52</v>
      </c>
      <c r="B46" s="137">
        <v>121.4</v>
      </c>
      <c r="C46" s="108">
        <v>1147.8</v>
      </c>
      <c r="D46" s="136">
        <v>101.59</v>
      </c>
      <c r="E46" s="108">
        <v>310</v>
      </c>
      <c r="F46" s="136">
        <f t="shared" si="5"/>
        <v>1559.39</v>
      </c>
      <c r="G46" s="108">
        <v>83.81</v>
      </c>
      <c r="H46" s="101">
        <f t="shared" si="6"/>
        <v>1643.2</v>
      </c>
    </row>
    <row r="47" ht="13.5" hidden="1" spans="1:8">
      <c r="A47" s="137" t="s">
        <v>53</v>
      </c>
      <c r="B47" s="137">
        <v>196</v>
      </c>
      <c r="C47" s="108">
        <v>1853.11</v>
      </c>
      <c r="D47" s="136">
        <v>124.61</v>
      </c>
      <c r="E47" s="108">
        <v>145</v>
      </c>
      <c r="F47" s="136">
        <f t="shared" si="5"/>
        <v>2122.72</v>
      </c>
      <c r="G47" s="108">
        <v>167.38</v>
      </c>
      <c r="H47" s="101">
        <f t="shared" si="6"/>
        <v>2290.1</v>
      </c>
    </row>
    <row r="48" ht="13.5" hidden="1" spans="1:8">
      <c r="A48" s="137" t="s">
        <v>54</v>
      </c>
      <c r="B48" s="137">
        <v>203.5</v>
      </c>
      <c r="C48" s="108">
        <v>1924.02</v>
      </c>
      <c r="D48" s="136">
        <v>144.32</v>
      </c>
      <c r="E48" s="108">
        <v>315</v>
      </c>
      <c r="F48" s="136">
        <f t="shared" si="5"/>
        <v>2383.34</v>
      </c>
      <c r="G48" s="108">
        <v>228.22</v>
      </c>
      <c r="H48" s="101">
        <f t="shared" si="6"/>
        <v>2611.56</v>
      </c>
    </row>
    <row r="49" ht="13.5" hidden="1" spans="1:8">
      <c r="A49" s="137" t="s">
        <v>55</v>
      </c>
      <c r="B49" s="137">
        <v>89.3</v>
      </c>
      <c r="C49" s="108">
        <v>844.3</v>
      </c>
      <c r="D49" s="136">
        <v>83.02</v>
      </c>
      <c r="E49" s="108">
        <v>445</v>
      </c>
      <c r="F49" s="136">
        <f t="shared" si="5"/>
        <v>1372.32</v>
      </c>
      <c r="G49" s="108">
        <v>75.08</v>
      </c>
      <c r="H49" s="101">
        <f t="shared" si="6"/>
        <v>1447.4</v>
      </c>
    </row>
    <row r="50" ht="13.5" hidden="1" spans="1:8">
      <c r="A50" s="137" t="s">
        <v>56</v>
      </c>
      <c r="B50" s="137">
        <v>183.6</v>
      </c>
      <c r="C50" s="108">
        <v>1735.88</v>
      </c>
      <c r="D50" s="136">
        <v>148.72</v>
      </c>
      <c r="E50" s="108">
        <v>120</v>
      </c>
      <c r="F50" s="136">
        <f t="shared" si="5"/>
        <v>2004.6</v>
      </c>
      <c r="G50" s="108">
        <v>152.44</v>
      </c>
      <c r="H50" s="101">
        <f t="shared" si="6"/>
        <v>2157.04</v>
      </c>
    </row>
    <row r="51" ht="13.5" hidden="1" spans="1:8">
      <c r="A51" s="137" t="s">
        <v>57</v>
      </c>
      <c r="B51" s="137">
        <v>123</v>
      </c>
      <c r="C51" s="108">
        <v>1162.92</v>
      </c>
      <c r="D51" s="136">
        <v>105.42</v>
      </c>
      <c r="E51" s="108">
        <v>365</v>
      </c>
      <c r="F51" s="136">
        <f t="shared" si="5"/>
        <v>1633.34</v>
      </c>
      <c r="G51" s="108">
        <v>117.26</v>
      </c>
      <c r="H51" s="101">
        <f t="shared" si="6"/>
        <v>1750.6</v>
      </c>
    </row>
    <row r="52" ht="13.5" hidden="1" spans="1:8">
      <c r="A52" s="137" t="s">
        <v>58</v>
      </c>
      <c r="B52" s="137">
        <v>63.5</v>
      </c>
      <c r="C52" s="108">
        <v>600.37</v>
      </c>
      <c r="D52" s="136">
        <v>100.5</v>
      </c>
      <c r="E52" s="108">
        <v>100</v>
      </c>
      <c r="F52" s="136">
        <f t="shared" si="5"/>
        <v>800.87</v>
      </c>
      <c r="G52" s="108">
        <v>53.16</v>
      </c>
      <c r="H52" s="101">
        <f t="shared" si="6"/>
        <v>854.03</v>
      </c>
    </row>
    <row r="53" ht="13.5" hidden="1" spans="1:8">
      <c r="A53" s="137" t="s">
        <v>59</v>
      </c>
      <c r="B53" s="137">
        <v>116.8</v>
      </c>
      <c r="C53" s="108">
        <v>1104.3</v>
      </c>
      <c r="D53" s="136">
        <v>94.76</v>
      </c>
      <c r="E53" s="108">
        <v>670</v>
      </c>
      <c r="F53" s="136">
        <f t="shared" si="5"/>
        <v>1869.06</v>
      </c>
      <c r="G53" s="108">
        <v>115.47</v>
      </c>
      <c r="H53" s="101">
        <f t="shared" si="6"/>
        <v>1984.53</v>
      </c>
    </row>
    <row r="54" ht="13.5" hidden="1" spans="1:8">
      <c r="A54" s="137" t="s">
        <v>60</v>
      </c>
      <c r="B54" s="137">
        <v>92.9</v>
      </c>
      <c r="C54" s="108">
        <v>878.34</v>
      </c>
      <c r="D54" s="136">
        <v>66.82</v>
      </c>
      <c r="E54" s="108">
        <v>295</v>
      </c>
      <c r="F54" s="136">
        <f t="shared" si="5"/>
        <v>1240.16</v>
      </c>
      <c r="G54" s="108">
        <v>79.33</v>
      </c>
      <c r="H54" s="101">
        <f t="shared" si="6"/>
        <v>1319.49</v>
      </c>
    </row>
    <row r="55" ht="13.5" hidden="1" spans="1:8">
      <c r="A55" s="137" t="s">
        <v>61</v>
      </c>
      <c r="B55" s="137">
        <v>94.6</v>
      </c>
      <c r="C55" s="108">
        <v>894.41</v>
      </c>
      <c r="D55" s="136">
        <v>466.19</v>
      </c>
      <c r="E55" s="108">
        <v>50</v>
      </c>
      <c r="F55" s="136">
        <f t="shared" si="5"/>
        <v>1410.6</v>
      </c>
      <c r="G55" s="108">
        <v>94.74</v>
      </c>
      <c r="H55" s="101">
        <f t="shared" si="6"/>
        <v>1505.34</v>
      </c>
    </row>
    <row r="56" ht="13.5" hidden="1" spans="1:8">
      <c r="A56" s="137" t="s">
        <v>62</v>
      </c>
      <c r="B56" s="137">
        <v>119.9</v>
      </c>
      <c r="C56" s="108">
        <v>1133.62</v>
      </c>
      <c r="D56" s="136">
        <v>436.68</v>
      </c>
      <c r="E56" s="108">
        <v>70</v>
      </c>
      <c r="F56" s="136">
        <f t="shared" si="5"/>
        <v>1640.3</v>
      </c>
      <c r="G56" s="108">
        <v>114.05</v>
      </c>
      <c r="H56" s="101">
        <f t="shared" si="6"/>
        <v>1754.35</v>
      </c>
    </row>
    <row r="57" ht="13.5" hidden="1" spans="1:8">
      <c r="A57" s="137" t="s">
        <v>63</v>
      </c>
      <c r="B57" s="137">
        <v>492.8</v>
      </c>
      <c r="C57" s="108">
        <v>4659.25</v>
      </c>
      <c r="D57" s="136">
        <v>508</v>
      </c>
      <c r="E57" s="108">
        <v>40</v>
      </c>
      <c r="F57" s="136">
        <f t="shared" si="5"/>
        <v>5207.25</v>
      </c>
      <c r="G57" s="108">
        <v>503.64</v>
      </c>
      <c r="H57" s="101">
        <f t="shared" si="6"/>
        <v>5710.89</v>
      </c>
    </row>
    <row r="58" s="95" customFormat="1" hidden="1" spans="1:8">
      <c r="A58" s="138" t="s">
        <v>64</v>
      </c>
      <c r="B58" s="138">
        <f>SUM(B59:B130)</f>
        <v>3783.9</v>
      </c>
      <c r="C58" s="138">
        <f t="shared" ref="C58:H58" si="7">SUM(C59:C130)</f>
        <v>35775.5</v>
      </c>
      <c r="D58" s="138">
        <v>2180.02</v>
      </c>
      <c r="E58" s="138">
        <f t="shared" si="7"/>
        <v>0</v>
      </c>
      <c r="F58" s="138">
        <f t="shared" si="7"/>
        <v>37955.52</v>
      </c>
      <c r="G58" s="138">
        <f t="shared" si="7"/>
        <v>4135.76</v>
      </c>
      <c r="H58" s="138">
        <f t="shared" si="7"/>
        <v>42091.28</v>
      </c>
    </row>
    <row r="59" ht="13.5" hidden="1" spans="1:8">
      <c r="A59" s="139" t="s">
        <v>65</v>
      </c>
      <c r="B59" s="137">
        <v>42.2</v>
      </c>
      <c r="C59" s="108">
        <v>398.99</v>
      </c>
      <c r="D59" s="136">
        <v>26.33</v>
      </c>
      <c r="E59" s="108">
        <v>0</v>
      </c>
      <c r="F59" s="136">
        <f t="shared" ref="F59:F90" si="8">C59+D59+E59</f>
        <v>425.32</v>
      </c>
      <c r="G59" s="108">
        <v>41.9</v>
      </c>
      <c r="H59" s="101">
        <f t="shared" ref="H59:H90" si="9">C59+D59+E59+G59</f>
        <v>467.22</v>
      </c>
    </row>
    <row r="60" ht="13.5" hidden="1" spans="1:8">
      <c r="A60" s="139" t="s">
        <v>66</v>
      </c>
      <c r="B60" s="137">
        <v>45.8</v>
      </c>
      <c r="C60" s="108">
        <v>433.02</v>
      </c>
      <c r="D60" s="136">
        <v>31.77</v>
      </c>
      <c r="E60" s="108">
        <v>0</v>
      </c>
      <c r="F60" s="136">
        <f t="shared" si="8"/>
        <v>464.79</v>
      </c>
      <c r="G60" s="108">
        <v>41.31</v>
      </c>
      <c r="H60" s="101">
        <f t="shared" si="9"/>
        <v>506.1</v>
      </c>
    </row>
    <row r="61" ht="13.5" hidden="1" spans="1:8">
      <c r="A61" s="139" t="s">
        <v>67</v>
      </c>
      <c r="B61" s="137">
        <v>60.3</v>
      </c>
      <c r="C61" s="108">
        <v>570.12</v>
      </c>
      <c r="D61" s="136">
        <v>27.46</v>
      </c>
      <c r="E61" s="108">
        <v>0</v>
      </c>
      <c r="F61" s="136">
        <f t="shared" si="8"/>
        <v>597.58</v>
      </c>
      <c r="G61" s="108">
        <v>61.19</v>
      </c>
      <c r="H61" s="101">
        <f t="shared" si="9"/>
        <v>658.77</v>
      </c>
    </row>
    <row r="62" ht="13.5" hidden="1" spans="1:8">
      <c r="A62" s="139" t="s">
        <v>68</v>
      </c>
      <c r="B62" s="137">
        <v>107.9</v>
      </c>
      <c r="C62" s="108">
        <v>1020.16</v>
      </c>
      <c r="D62" s="136">
        <v>48</v>
      </c>
      <c r="E62" s="108">
        <v>0</v>
      </c>
      <c r="F62" s="136">
        <f t="shared" si="8"/>
        <v>1068.16</v>
      </c>
      <c r="G62" s="108">
        <v>121.66</v>
      </c>
      <c r="H62" s="101">
        <f t="shared" si="9"/>
        <v>1189.82</v>
      </c>
    </row>
    <row r="63" ht="13.5" hidden="1" spans="1:8">
      <c r="A63" s="139" t="s">
        <v>69</v>
      </c>
      <c r="B63" s="137">
        <v>78.7</v>
      </c>
      <c r="C63" s="108">
        <v>744.08</v>
      </c>
      <c r="D63" s="136">
        <v>36.42</v>
      </c>
      <c r="E63" s="108">
        <v>0</v>
      </c>
      <c r="F63" s="136">
        <f t="shared" si="8"/>
        <v>780.5</v>
      </c>
      <c r="G63" s="108">
        <v>100.33</v>
      </c>
      <c r="H63" s="101">
        <f t="shared" si="9"/>
        <v>880.83</v>
      </c>
    </row>
    <row r="64" ht="13.5" hidden="1" spans="1:8">
      <c r="A64" s="139" t="s">
        <v>70</v>
      </c>
      <c r="B64" s="137">
        <v>105.8</v>
      </c>
      <c r="C64" s="108">
        <v>1000.3</v>
      </c>
      <c r="D64" s="136">
        <v>48.61</v>
      </c>
      <c r="E64" s="108">
        <v>0</v>
      </c>
      <c r="F64" s="136">
        <f t="shared" si="8"/>
        <v>1048.91</v>
      </c>
      <c r="G64" s="108">
        <v>117.89</v>
      </c>
      <c r="H64" s="101">
        <f t="shared" si="9"/>
        <v>1166.8</v>
      </c>
    </row>
    <row r="65" ht="13.5" hidden="1" spans="1:8">
      <c r="A65" s="139" t="s">
        <v>71</v>
      </c>
      <c r="B65" s="137">
        <v>45.7</v>
      </c>
      <c r="C65" s="108">
        <v>432.08</v>
      </c>
      <c r="D65" s="136">
        <v>23.25</v>
      </c>
      <c r="E65" s="108">
        <v>0</v>
      </c>
      <c r="F65" s="136">
        <f t="shared" si="8"/>
        <v>455.33</v>
      </c>
      <c r="G65" s="108">
        <v>51.59</v>
      </c>
      <c r="H65" s="101">
        <f t="shared" si="9"/>
        <v>506.92</v>
      </c>
    </row>
    <row r="66" ht="13.5" hidden="1" spans="1:8">
      <c r="A66" s="139" t="s">
        <v>72</v>
      </c>
      <c r="B66" s="137">
        <v>30.9</v>
      </c>
      <c r="C66" s="108">
        <v>292.15</v>
      </c>
      <c r="D66" s="136">
        <v>16.12</v>
      </c>
      <c r="E66" s="108">
        <v>0</v>
      </c>
      <c r="F66" s="136">
        <f t="shared" si="8"/>
        <v>308.27</v>
      </c>
      <c r="G66" s="108">
        <v>30.43</v>
      </c>
      <c r="H66" s="101">
        <f t="shared" si="9"/>
        <v>338.7</v>
      </c>
    </row>
    <row r="67" ht="13.5" hidden="1" spans="1:8">
      <c r="A67" s="139" t="s">
        <v>73</v>
      </c>
      <c r="B67" s="137">
        <v>16</v>
      </c>
      <c r="C67" s="108">
        <v>151.27</v>
      </c>
      <c r="D67" s="136">
        <v>13.31</v>
      </c>
      <c r="E67" s="108">
        <v>0</v>
      </c>
      <c r="F67" s="136">
        <f t="shared" si="8"/>
        <v>164.58</v>
      </c>
      <c r="G67" s="108">
        <v>19.25</v>
      </c>
      <c r="H67" s="101">
        <f t="shared" si="9"/>
        <v>183.83</v>
      </c>
    </row>
    <row r="68" ht="13.5" hidden="1" spans="1:8">
      <c r="A68" s="139" t="s">
        <v>74</v>
      </c>
      <c r="B68" s="137">
        <v>22.6</v>
      </c>
      <c r="C68" s="108">
        <v>213.68</v>
      </c>
      <c r="D68" s="136">
        <v>14.33</v>
      </c>
      <c r="E68" s="108">
        <v>0</v>
      </c>
      <c r="F68" s="136">
        <f t="shared" si="8"/>
        <v>228.01</v>
      </c>
      <c r="G68" s="108">
        <v>26.37</v>
      </c>
      <c r="H68" s="101">
        <f t="shared" si="9"/>
        <v>254.38</v>
      </c>
    </row>
    <row r="69" ht="13.5" hidden="1" spans="1:8">
      <c r="A69" s="139" t="s">
        <v>75</v>
      </c>
      <c r="B69" s="137">
        <v>75.5</v>
      </c>
      <c r="C69" s="108">
        <v>713.83</v>
      </c>
      <c r="D69" s="136">
        <v>39.31</v>
      </c>
      <c r="E69" s="108">
        <v>0</v>
      </c>
      <c r="F69" s="136">
        <f t="shared" si="8"/>
        <v>753.14</v>
      </c>
      <c r="G69" s="108">
        <v>81.6</v>
      </c>
      <c r="H69" s="101">
        <f t="shared" si="9"/>
        <v>834.74</v>
      </c>
    </row>
    <row r="70" ht="13.5" hidden="1" spans="1:8">
      <c r="A70" s="139" t="s">
        <v>76</v>
      </c>
      <c r="B70" s="137">
        <v>55.2</v>
      </c>
      <c r="C70" s="108">
        <v>521.9</v>
      </c>
      <c r="D70" s="136">
        <v>28.24</v>
      </c>
      <c r="E70" s="108">
        <v>0</v>
      </c>
      <c r="F70" s="136">
        <f t="shared" si="8"/>
        <v>550.14</v>
      </c>
      <c r="G70" s="108">
        <v>74.81</v>
      </c>
      <c r="H70" s="101">
        <f t="shared" si="9"/>
        <v>624.95</v>
      </c>
    </row>
    <row r="71" ht="13.5" hidden="1" spans="1:8">
      <c r="A71" s="139" t="s">
        <v>77</v>
      </c>
      <c r="B71" s="137">
        <v>20.1</v>
      </c>
      <c r="C71" s="108">
        <v>190.04</v>
      </c>
      <c r="D71" s="136">
        <v>18.23</v>
      </c>
      <c r="E71" s="108">
        <v>0</v>
      </c>
      <c r="F71" s="136">
        <f t="shared" si="8"/>
        <v>208.27</v>
      </c>
      <c r="G71" s="108">
        <v>23.13</v>
      </c>
      <c r="H71" s="101">
        <f t="shared" si="9"/>
        <v>231.4</v>
      </c>
    </row>
    <row r="72" ht="13.5" hidden="1" spans="1:8">
      <c r="A72" s="139" t="s">
        <v>78</v>
      </c>
      <c r="B72" s="137">
        <v>23.1</v>
      </c>
      <c r="C72" s="108">
        <v>218.4</v>
      </c>
      <c r="D72" s="136">
        <v>21.72</v>
      </c>
      <c r="E72" s="108">
        <v>0</v>
      </c>
      <c r="F72" s="136">
        <f t="shared" si="8"/>
        <v>240.12</v>
      </c>
      <c r="G72" s="108">
        <v>20.09</v>
      </c>
      <c r="H72" s="101">
        <f t="shared" si="9"/>
        <v>260.21</v>
      </c>
    </row>
    <row r="73" ht="13.5" hidden="1" spans="1:8">
      <c r="A73" s="139" t="s">
        <v>79</v>
      </c>
      <c r="B73" s="137">
        <v>85</v>
      </c>
      <c r="C73" s="108">
        <v>803.65</v>
      </c>
      <c r="D73" s="136">
        <v>43.55</v>
      </c>
      <c r="E73" s="108">
        <v>0</v>
      </c>
      <c r="F73" s="136">
        <f t="shared" si="8"/>
        <v>847.2</v>
      </c>
      <c r="G73" s="108">
        <v>74.23</v>
      </c>
      <c r="H73" s="101">
        <f t="shared" si="9"/>
        <v>921.43</v>
      </c>
    </row>
    <row r="74" ht="13.5" hidden="1" spans="1:8">
      <c r="A74" s="139" t="s">
        <v>80</v>
      </c>
      <c r="B74" s="137">
        <v>70.6</v>
      </c>
      <c r="C74" s="108">
        <v>667.5</v>
      </c>
      <c r="D74" s="136">
        <v>39.38</v>
      </c>
      <c r="E74" s="108">
        <v>0</v>
      </c>
      <c r="F74" s="136">
        <f t="shared" si="8"/>
        <v>706.88</v>
      </c>
      <c r="G74" s="108">
        <v>81.62</v>
      </c>
      <c r="H74" s="101">
        <f t="shared" si="9"/>
        <v>788.5</v>
      </c>
    </row>
    <row r="75" ht="13.5" hidden="1" spans="1:8">
      <c r="A75" s="139" t="s">
        <v>81</v>
      </c>
      <c r="B75" s="137">
        <v>58.3</v>
      </c>
      <c r="C75" s="108">
        <v>551.21</v>
      </c>
      <c r="D75" s="136">
        <v>39.19</v>
      </c>
      <c r="E75" s="108">
        <v>0</v>
      </c>
      <c r="F75" s="136">
        <f t="shared" si="8"/>
        <v>590.4</v>
      </c>
      <c r="G75" s="108">
        <v>62.43</v>
      </c>
      <c r="H75" s="101">
        <f t="shared" si="9"/>
        <v>652.83</v>
      </c>
    </row>
    <row r="76" ht="13.5" hidden="1" spans="1:8">
      <c r="A76" s="139" t="s">
        <v>82</v>
      </c>
      <c r="B76" s="137">
        <v>69</v>
      </c>
      <c r="C76" s="108">
        <v>652.37</v>
      </c>
      <c r="D76" s="136">
        <v>48.15</v>
      </c>
      <c r="E76" s="108">
        <v>0</v>
      </c>
      <c r="F76" s="136">
        <f t="shared" si="8"/>
        <v>700.52</v>
      </c>
      <c r="G76" s="108">
        <v>64.17</v>
      </c>
      <c r="H76" s="101">
        <f t="shared" si="9"/>
        <v>764.69</v>
      </c>
    </row>
    <row r="77" ht="13.5" hidden="1" spans="1:8">
      <c r="A77" s="139" t="s">
        <v>83</v>
      </c>
      <c r="B77" s="137">
        <v>61.3</v>
      </c>
      <c r="C77" s="108">
        <v>579.57</v>
      </c>
      <c r="D77" s="136">
        <v>35.76</v>
      </c>
      <c r="E77" s="108">
        <v>0</v>
      </c>
      <c r="F77" s="136">
        <f t="shared" si="8"/>
        <v>615.33</v>
      </c>
      <c r="G77" s="108">
        <v>71.25</v>
      </c>
      <c r="H77" s="101">
        <f t="shared" si="9"/>
        <v>686.58</v>
      </c>
    </row>
    <row r="78" ht="13.5" hidden="1" spans="1:8">
      <c r="A78" s="139" t="s">
        <v>84</v>
      </c>
      <c r="B78" s="137">
        <v>49.6</v>
      </c>
      <c r="C78" s="108">
        <v>468.95</v>
      </c>
      <c r="D78" s="136">
        <v>31.65</v>
      </c>
      <c r="E78" s="108">
        <v>0</v>
      </c>
      <c r="F78" s="136">
        <f t="shared" si="8"/>
        <v>500.6</v>
      </c>
      <c r="G78" s="108">
        <v>56.82</v>
      </c>
      <c r="H78" s="101">
        <f t="shared" si="9"/>
        <v>557.42</v>
      </c>
    </row>
    <row r="79" ht="13.5" hidden="1" spans="1:8">
      <c r="A79" s="139" t="s">
        <v>85</v>
      </c>
      <c r="B79" s="137">
        <v>41.6</v>
      </c>
      <c r="C79" s="108">
        <v>393.31</v>
      </c>
      <c r="D79" s="136">
        <v>32.88</v>
      </c>
      <c r="E79" s="108">
        <v>0</v>
      </c>
      <c r="F79" s="136">
        <f t="shared" si="8"/>
        <v>426.19</v>
      </c>
      <c r="G79" s="108">
        <v>47.84</v>
      </c>
      <c r="H79" s="101">
        <f t="shared" si="9"/>
        <v>474.03</v>
      </c>
    </row>
    <row r="80" ht="13.5" hidden="1" spans="1:8">
      <c r="A80" s="139" t="s">
        <v>86</v>
      </c>
      <c r="B80" s="137">
        <v>21.4</v>
      </c>
      <c r="C80" s="108">
        <v>202.33</v>
      </c>
      <c r="D80" s="136">
        <v>23.79</v>
      </c>
      <c r="E80" s="108">
        <v>0</v>
      </c>
      <c r="F80" s="136">
        <f t="shared" si="8"/>
        <v>226.12</v>
      </c>
      <c r="G80" s="108">
        <v>16.91</v>
      </c>
      <c r="H80" s="101">
        <f t="shared" si="9"/>
        <v>243.03</v>
      </c>
    </row>
    <row r="81" ht="13.5" hidden="1" spans="1:8">
      <c r="A81" s="139" t="s">
        <v>87</v>
      </c>
      <c r="B81" s="137">
        <v>86.1</v>
      </c>
      <c r="C81" s="108">
        <v>814.05</v>
      </c>
      <c r="D81" s="136">
        <v>36.97</v>
      </c>
      <c r="E81" s="108">
        <v>0</v>
      </c>
      <c r="F81" s="136">
        <f t="shared" si="8"/>
        <v>851.02</v>
      </c>
      <c r="G81" s="108">
        <v>86.03</v>
      </c>
      <c r="H81" s="101">
        <f t="shared" si="9"/>
        <v>937.05</v>
      </c>
    </row>
    <row r="82" ht="13.5" hidden="1" spans="1:8">
      <c r="A82" s="139" t="s">
        <v>88</v>
      </c>
      <c r="B82" s="137">
        <v>52.4</v>
      </c>
      <c r="C82" s="108">
        <v>495.42</v>
      </c>
      <c r="D82" s="136">
        <v>25.99</v>
      </c>
      <c r="E82" s="108">
        <v>0</v>
      </c>
      <c r="F82" s="136">
        <f t="shared" si="8"/>
        <v>521.41</v>
      </c>
      <c r="G82" s="108">
        <v>56.69</v>
      </c>
      <c r="H82" s="101">
        <f t="shared" si="9"/>
        <v>578.1</v>
      </c>
    </row>
    <row r="83" ht="13.5" spans="1:8">
      <c r="A83" s="139" t="s">
        <v>89</v>
      </c>
      <c r="B83" s="137">
        <v>48.3</v>
      </c>
      <c r="C83" s="108">
        <v>456.66</v>
      </c>
      <c r="D83" s="136">
        <v>23.08</v>
      </c>
      <c r="E83" s="108">
        <v>0</v>
      </c>
      <c r="F83" s="136">
        <f t="shared" si="8"/>
        <v>479.74</v>
      </c>
      <c r="G83" s="108">
        <v>55.87</v>
      </c>
      <c r="H83" s="101">
        <f t="shared" si="9"/>
        <v>535.61</v>
      </c>
    </row>
    <row r="84" ht="13.5" hidden="1" spans="1:8">
      <c r="A84" s="139" t="s">
        <v>90</v>
      </c>
      <c r="B84" s="137">
        <v>58.9</v>
      </c>
      <c r="C84" s="108">
        <v>556.88</v>
      </c>
      <c r="D84" s="136">
        <v>30.85</v>
      </c>
      <c r="E84" s="108">
        <v>0</v>
      </c>
      <c r="F84" s="136">
        <f t="shared" si="8"/>
        <v>587.73</v>
      </c>
      <c r="G84" s="108">
        <v>63.23</v>
      </c>
      <c r="H84" s="101">
        <f t="shared" si="9"/>
        <v>650.96</v>
      </c>
    </row>
    <row r="85" ht="13.5" hidden="1" spans="1:8">
      <c r="A85" s="139" t="s">
        <v>91</v>
      </c>
      <c r="B85" s="137">
        <v>115.4</v>
      </c>
      <c r="C85" s="108">
        <v>1091.07</v>
      </c>
      <c r="D85" s="136">
        <v>50.15</v>
      </c>
      <c r="E85" s="108">
        <v>0</v>
      </c>
      <c r="F85" s="136">
        <f t="shared" si="8"/>
        <v>1141.22</v>
      </c>
      <c r="G85" s="108">
        <v>132.19</v>
      </c>
      <c r="H85" s="101">
        <f t="shared" si="9"/>
        <v>1273.41</v>
      </c>
    </row>
    <row r="86" ht="13.5" hidden="1" spans="1:8">
      <c r="A86" s="139" t="s">
        <v>92</v>
      </c>
      <c r="B86" s="137">
        <v>63.3</v>
      </c>
      <c r="C86" s="108">
        <v>598.48</v>
      </c>
      <c r="D86" s="136">
        <v>29.14</v>
      </c>
      <c r="E86" s="108">
        <v>0</v>
      </c>
      <c r="F86" s="136">
        <f t="shared" si="8"/>
        <v>627.62</v>
      </c>
      <c r="G86" s="108">
        <v>81</v>
      </c>
      <c r="H86" s="101">
        <f t="shared" si="9"/>
        <v>708.62</v>
      </c>
    </row>
    <row r="87" ht="13.5" hidden="1" spans="1:8">
      <c r="A87" s="139" t="s">
        <v>93</v>
      </c>
      <c r="B87" s="137">
        <v>45.6</v>
      </c>
      <c r="C87" s="108">
        <v>431.13</v>
      </c>
      <c r="D87" s="136">
        <v>27.59</v>
      </c>
      <c r="E87" s="108">
        <v>0</v>
      </c>
      <c r="F87" s="136">
        <f t="shared" si="8"/>
        <v>458.72</v>
      </c>
      <c r="G87" s="108">
        <v>42.36</v>
      </c>
      <c r="H87" s="101">
        <f t="shared" si="9"/>
        <v>501.08</v>
      </c>
    </row>
    <row r="88" ht="13.5" hidden="1" spans="1:8">
      <c r="A88" s="139" t="s">
        <v>94</v>
      </c>
      <c r="B88" s="137">
        <v>33.1</v>
      </c>
      <c r="C88" s="108">
        <v>312.95</v>
      </c>
      <c r="D88" s="136">
        <v>16.59</v>
      </c>
      <c r="E88" s="108">
        <v>0</v>
      </c>
      <c r="F88" s="136">
        <f t="shared" si="8"/>
        <v>329.54</v>
      </c>
      <c r="G88" s="108">
        <v>36.83</v>
      </c>
      <c r="H88" s="101">
        <f t="shared" si="9"/>
        <v>366.37</v>
      </c>
    </row>
    <row r="89" ht="13.5" hidden="1" spans="1:8">
      <c r="A89" s="139" t="s">
        <v>95</v>
      </c>
      <c r="B89" s="137">
        <v>42.9</v>
      </c>
      <c r="C89" s="108">
        <v>405.6</v>
      </c>
      <c r="D89" s="136">
        <v>23.75</v>
      </c>
      <c r="E89" s="108">
        <v>0</v>
      </c>
      <c r="F89" s="136">
        <f t="shared" si="8"/>
        <v>429.35</v>
      </c>
      <c r="G89" s="108">
        <v>52.57</v>
      </c>
      <c r="H89" s="101">
        <f t="shared" si="9"/>
        <v>481.92</v>
      </c>
    </row>
    <row r="90" ht="13.5" hidden="1" spans="1:8">
      <c r="A90" s="139" t="s">
        <v>96</v>
      </c>
      <c r="B90" s="137">
        <v>30.7</v>
      </c>
      <c r="C90" s="108">
        <v>290.26</v>
      </c>
      <c r="D90" s="136">
        <v>16.95</v>
      </c>
      <c r="E90" s="108">
        <v>0</v>
      </c>
      <c r="F90" s="136">
        <f t="shared" si="8"/>
        <v>307.21</v>
      </c>
      <c r="G90" s="108">
        <v>38.98</v>
      </c>
      <c r="H90" s="101">
        <f t="shared" si="9"/>
        <v>346.19</v>
      </c>
    </row>
    <row r="91" ht="13.5" hidden="1" spans="1:8">
      <c r="A91" s="139" t="s">
        <v>97</v>
      </c>
      <c r="B91" s="137">
        <v>20.5</v>
      </c>
      <c r="C91" s="108">
        <v>193.82</v>
      </c>
      <c r="D91" s="136">
        <v>13.43</v>
      </c>
      <c r="E91" s="108">
        <v>0</v>
      </c>
      <c r="F91" s="136">
        <f t="shared" ref="F91:F122" si="10">C91+D91+E91</f>
        <v>207.25</v>
      </c>
      <c r="G91" s="108">
        <v>15.72</v>
      </c>
      <c r="H91" s="101">
        <f t="shared" ref="H91:H122" si="11">C91+D91+E91+G91</f>
        <v>222.97</v>
      </c>
    </row>
    <row r="92" ht="13.5" hidden="1" spans="1:8">
      <c r="A92" s="139" t="s">
        <v>98</v>
      </c>
      <c r="B92" s="137">
        <v>13.9</v>
      </c>
      <c r="C92" s="108">
        <v>131.42</v>
      </c>
      <c r="D92" s="136">
        <v>10.33</v>
      </c>
      <c r="E92" s="108">
        <v>0</v>
      </c>
      <c r="F92" s="136">
        <f t="shared" si="10"/>
        <v>141.75</v>
      </c>
      <c r="G92" s="108">
        <v>16.28</v>
      </c>
      <c r="H92" s="101">
        <f t="shared" si="11"/>
        <v>158.03</v>
      </c>
    </row>
    <row r="93" ht="13.5" hidden="1" spans="1:8">
      <c r="A93" s="139" t="s">
        <v>99</v>
      </c>
      <c r="B93" s="137">
        <v>19</v>
      </c>
      <c r="C93" s="108">
        <v>179.64</v>
      </c>
      <c r="D93" s="136">
        <v>12.34</v>
      </c>
      <c r="E93" s="108">
        <v>0</v>
      </c>
      <c r="F93" s="136">
        <f t="shared" si="10"/>
        <v>191.98</v>
      </c>
      <c r="G93" s="108">
        <v>23.38</v>
      </c>
      <c r="H93" s="101">
        <f t="shared" si="11"/>
        <v>215.36</v>
      </c>
    </row>
    <row r="94" ht="13.5" hidden="1" spans="1:8">
      <c r="A94" s="139" t="s">
        <v>100</v>
      </c>
      <c r="B94" s="137">
        <v>93.8</v>
      </c>
      <c r="C94" s="108">
        <v>886.85</v>
      </c>
      <c r="D94" s="136">
        <v>41.8</v>
      </c>
      <c r="E94" s="108">
        <v>0</v>
      </c>
      <c r="F94" s="136">
        <f t="shared" si="10"/>
        <v>928.65</v>
      </c>
      <c r="G94" s="108">
        <v>105.23</v>
      </c>
      <c r="H94" s="101">
        <f t="shared" si="11"/>
        <v>1033.88</v>
      </c>
    </row>
    <row r="95" ht="13.5" hidden="1" spans="1:8">
      <c r="A95" s="139" t="s">
        <v>101</v>
      </c>
      <c r="B95" s="137">
        <v>93.4</v>
      </c>
      <c r="C95" s="108">
        <v>883.06</v>
      </c>
      <c r="D95" s="136">
        <v>43.79</v>
      </c>
      <c r="E95" s="108">
        <v>0</v>
      </c>
      <c r="F95" s="136">
        <f t="shared" si="10"/>
        <v>926.85</v>
      </c>
      <c r="G95" s="108">
        <v>106.65</v>
      </c>
      <c r="H95" s="101">
        <f t="shared" si="11"/>
        <v>1033.5</v>
      </c>
    </row>
    <row r="96" ht="13.5" hidden="1" spans="1:8">
      <c r="A96" s="139" t="s">
        <v>102</v>
      </c>
      <c r="B96" s="137">
        <v>73.5</v>
      </c>
      <c r="C96" s="108">
        <v>694.92</v>
      </c>
      <c r="D96" s="136">
        <v>32.5</v>
      </c>
      <c r="E96" s="108">
        <v>0</v>
      </c>
      <c r="F96" s="136">
        <f t="shared" si="10"/>
        <v>727.42</v>
      </c>
      <c r="G96" s="108">
        <v>83.95</v>
      </c>
      <c r="H96" s="101">
        <f t="shared" si="11"/>
        <v>811.37</v>
      </c>
    </row>
    <row r="97" ht="13.5" hidden="1" spans="1:8">
      <c r="A97" s="139" t="s">
        <v>103</v>
      </c>
      <c r="B97" s="137">
        <v>53.9</v>
      </c>
      <c r="C97" s="108">
        <v>509.61</v>
      </c>
      <c r="D97" s="136">
        <v>26.59</v>
      </c>
      <c r="E97" s="108">
        <v>0</v>
      </c>
      <c r="F97" s="136">
        <f t="shared" si="10"/>
        <v>536.2</v>
      </c>
      <c r="G97" s="108">
        <v>68.76</v>
      </c>
      <c r="H97" s="101">
        <f t="shared" si="11"/>
        <v>604.96</v>
      </c>
    </row>
    <row r="98" ht="13.5" hidden="1" spans="1:8">
      <c r="A98" s="139" t="s">
        <v>104</v>
      </c>
      <c r="B98" s="137">
        <v>57.7</v>
      </c>
      <c r="C98" s="108">
        <v>545.53</v>
      </c>
      <c r="D98" s="136">
        <v>27.58</v>
      </c>
      <c r="E98" s="108">
        <v>0</v>
      </c>
      <c r="F98" s="136">
        <f t="shared" si="10"/>
        <v>573.11</v>
      </c>
      <c r="G98" s="108">
        <v>71.3</v>
      </c>
      <c r="H98" s="101">
        <f t="shared" si="11"/>
        <v>644.41</v>
      </c>
    </row>
    <row r="99" ht="13.5" hidden="1" spans="1:8">
      <c r="A99" s="139" t="s">
        <v>105</v>
      </c>
      <c r="B99" s="137">
        <v>75.2</v>
      </c>
      <c r="C99" s="108">
        <v>710.99</v>
      </c>
      <c r="D99" s="136">
        <v>32.67</v>
      </c>
      <c r="E99" s="108">
        <v>0</v>
      </c>
      <c r="F99" s="136">
        <f t="shared" si="10"/>
        <v>743.66</v>
      </c>
      <c r="G99" s="108">
        <v>92.82</v>
      </c>
      <c r="H99" s="101">
        <f t="shared" si="11"/>
        <v>836.48</v>
      </c>
    </row>
    <row r="100" ht="13.5" hidden="1" spans="1:8">
      <c r="A100" s="139" t="s">
        <v>106</v>
      </c>
      <c r="B100" s="137">
        <v>42.2</v>
      </c>
      <c r="C100" s="108">
        <v>398.99</v>
      </c>
      <c r="D100" s="136">
        <v>30.81</v>
      </c>
      <c r="E100" s="108">
        <v>0</v>
      </c>
      <c r="F100" s="136">
        <f t="shared" si="10"/>
        <v>429.8</v>
      </c>
      <c r="G100" s="108">
        <v>44.57</v>
      </c>
      <c r="H100" s="101">
        <f t="shared" si="11"/>
        <v>474.37</v>
      </c>
    </row>
    <row r="101" ht="13.5" hidden="1" spans="1:8">
      <c r="A101" s="139" t="s">
        <v>107</v>
      </c>
      <c r="B101" s="137">
        <v>34.5</v>
      </c>
      <c r="C101" s="108">
        <v>326.19</v>
      </c>
      <c r="D101" s="136">
        <v>29.68</v>
      </c>
      <c r="E101" s="108">
        <v>0</v>
      </c>
      <c r="F101" s="136">
        <f t="shared" si="10"/>
        <v>355.87</v>
      </c>
      <c r="G101" s="108">
        <v>33.78</v>
      </c>
      <c r="H101" s="101">
        <f t="shared" si="11"/>
        <v>389.65</v>
      </c>
    </row>
    <row r="102" ht="13.5" hidden="1" spans="1:8">
      <c r="A102" s="139" t="s">
        <v>108</v>
      </c>
      <c r="B102" s="137">
        <v>41.5</v>
      </c>
      <c r="C102" s="108">
        <v>392.37</v>
      </c>
      <c r="D102" s="136">
        <v>35.93</v>
      </c>
      <c r="E102" s="108">
        <v>0</v>
      </c>
      <c r="F102" s="136">
        <f t="shared" si="10"/>
        <v>428.3</v>
      </c>
      <c r="G102" s="108">
        <v>43.12</v>
      </c>
      <c r="H102" s="101">
        <f t="shared" si="11"/>
        <v>471.42</v>
      </c>
    </row>
    <row r="103" ht="13.5" hidden="1" spans="1:8">
      <c r="A103" s="139" t="s">
        <v>109</v>
      </c>
      <c r="B103" s="137">
        <v>39</v>
      </c>
      <c r="C103" s="108">
        <v>368.73</v>
      </c>
      <c r="D103" s="136">
        <v>28.45</v>
      </c>
      <c r="E103" s="108">
        <v>0</v>
      </c>
      <c r="F103" s="136">
        <f t="shared" si="10"/>
        <v>397.18</v>
      </c>
      <c r="G103" s="108">
        <v>56</v>
      </c>
      <c r="H103" s="101">
        <f t="shared" si="11"/>
        <v>453.18</v>
      </c>
    </row>
    <row r="104" ht="13.5" hidden="1" spans="1:8">
      <c r="A104" s="139" t="s">
        <v>110</v>
      </c>
      <c r="B104" s="137">
        <v>37.5</v>
      </c>
      <c r="C104" s="108">
        <v>354.55</v>
      </c>
      <c r="D104" s="136">
        <v>28.26</v>
      </c>
      <c r="E104" s="108">
        <v>0</v>
      </c>
      <c r="F104" s="136">
        <f t="shared" si="10"/>
        <v>382.81</v>
      </c>
      <c r="G104" s="108">
        <v>27.28</v>
      </c>
      <c r="H104" s="101">
        <f t="shared" si="11"/>
        <v>410.09</v>
      </c>
    </row>
    <row r="105" ht="13.5" hidden="1" spans="1:8">
      <c r="A105" s="139" t="s">
        <v>111</v>
      </c>
      <c r="B105" s="137">
        <v>33.4</v>
      </c>
      <c r="C105" s="108">
        <v>315.79</v>
      </c>
      <c r="D105" s="136">
        <v>24.64</v>
      </c>
      <c r="E105" s="108">
        <v>0</v>
      </c>
      <c r="F105" s="136">
        <f t="shared" si="10"/>
        <v>340.43</v>
      </c>
      <c r="G105" s="108">
        <v>25.46</v>
      </c>
      <c r="H105" s="101">
        <f t="shared" si="11"/>
        <v>365.89</v>
      </c>
    </row>
    <row r="106" ht="13.5" hidden="1" spans="1:8">
      <c r="A106" s="139" t="s">
        <v>112</v>
      </c>
      <c r="B106" s="137">
        <v>25.7</v>
      </c>
      <c r="C106" s="108">
        <v>242.98</v>
      </c>
      <c r="D106" s="136">
        <v>22.11</v>
      </c>
      <c r="E106" s="108">
        <v>0</v>
      </c>
      <c r="F106" s="136">
        <f t="shared" si="10"/>
        <v>265.09</v>
      </c>
      <c r="G106" s="108">
        <v>17.83</v>
      </c>
      <c r="H106" s="101">
        <f t="shared" si="11"/>
        <v>282.92</v>
      </c>
    </row>
    <row r="107" ht="13.5" hidden="1" spans="1:8">
      <c r="A107" s="139" t="s">
        <v>113</v>
      </c>
      <c r="B107" s="137">
        <v>78.5</v>
      </c>
      <c r="C107" s="108">
        <v>742.19</v>
      </c>
      <c r="D107" s="136">
        <v>42.58</v>
      </c>
      <c r="E107" s="108">
        <v>0</v>
      </c>
      <c r="F107" s="136">
        <f t="shared" si="10"/>
        <v>784.77</v>
      </c>
      <c r="G107" s="108">
        <v>84.04</v>
      </c>
      <c r="H107" s="101">
        <f t="shared" si="11"/>
        <v>868.81</v>
      </c>
    </row>
    <row r="108" ht="13.5" hidden="1" spans="1:8">
      <c r="A108" s="139" t="s">
        <v>114</v>
      </c>
      <c r="B108" s="137">
        <v>28.1</v>
      </c>
      <c r="C108" s="108">
        <v>265.68</v>
      </c>
      <c r="D108" s="136">
        <v>22.3</v>
      </c>
      <c r="E108" s="108">
        <v>0</v>
      </c>
      <c r="F108" s="136">
        <f t="shared" si="10"/>
        <v>287.98</v>
      </c>
      <c r="G108" s="108">
        <v>26.69</v>
      </c>
      <c r="H108" s="101">
        <f t="shared" si="11"/>
        <v>314.67</v>
      </c>
    </row>
    <row r="109" ht="13.5" hidden="1" spans="1:8">
      <c r="A109" s="139" t="s">
        <v>115</v>
      </c>
      <c r="B109" s="137">
        <v>70.6</v>
      </c>
      <c r="C109" s="108">
        <v>667.5</v>
      </c>
      <c r="D109" s="136">
        <v>37.23</v>
      </c>
      <c r="E109" s="108">
        <v>0</v>
      </c>
      <c r="F109" s="136">
        <f t="shared" si="10"/>
        <v>704.73</v>
      </c>
      <c r="G109" s="108">
        <v>79.35</v>
      </c>
      <c r="H109" s="101">
        <f t="shared" si="11"/>
        <v>784.08</v>
      </c>
    </row>
    <row r="110" ht="13.5" hidden="1" spans="1:8">
      <c r="A110" s="139" t="s">
        <v>116</v>
      </c>
      <c r="B110" s="137">
        <v>58.6</v>
      </c>
      <c r="C110" s="108">
        <v>554.04</v>
      </c>
      <c r="D110" s="136">
        <v>37.06</v>
      </c>
      <c r="E110" s="108">
        <v>0</v>
      </c>
      <c r="F110" s="136">
        <f t="shared" si="10"/>
        <v>591.1</v>
      </c>
      <c r="G110" s="108">
        <v>62.07</v>
      </c>
      <c r="H110" s="101">
        <f t="shared" si="11"/>
        <v>653.17</v>
      </c>
    </row>
    <row r="111" ht="13.5" hidden="1" spans="1:8">
      <c r="A111" s="139" t="s">
        <v>117</v>
      </c>
      <c r="B111" s="137">
        <v>89.3</v>
      </c>
      <c r="C111" s="108">
        <v>844.3</v>
      </c>
      <c r="D111" s="136">
        <v>46.54</v>
      </c>
      <c r="E111" s="108">
        <v>0</v>
      </c>
      <c r="F111" s="136">
        <f t="shared" si="10"/>
        <v>890.84</v>
      </c>
      <c r="G111" s="108">
        <v>100.97</v>
      </c>
      <c r="H111" s="101">
        <f t="shared" si="11"/>
        <v>991.81</v>
      </c>
    </row>
    <row r="112" ht="13.5" hidden="1" spans="1:8">
      <c r="A112" s="140" t="s">
        <v>118</v>
      </c>
      <c r="B112" s="137">
        <v>111.6</v>
      </c>
      <c r="C112" s="108">
        <v>1055.14</v>
      </c>
      <c r="D112" s="136">
        <v>58.1</v>
      </c>
      <c r="E112" s="108">
        <v>0</v>
      </c>
      <c r="F112" s="136">
        <f t="shared" si="10"/>
        <v>1113.24</v>
      </c>
      <c r="G112" s="108">
        <v>134.13</v>
      </c>
      <c r="H112" s="101">
        <f t="shared" si="11"/>
        <v>1247.37</v>
      </c>
    </row>
    <row r="113" ht="13.5" hidden="1" spans="1:8">
      <c r="A113" s="140" t="s">
        <v>119</v>
      </c>
      <c r="B113" s="137">
        <v>102.3</v>
      </c>
      <c r="C113" s="108">
        <v>967.21</v>
      </c>
      <c r="D113" s="136">
        <v>58.34</v>
      </c>
      <c r="E113" s="108">
        <v>0</v>
      </c>
      <c r="F113" s="136">
        <f t="shared" si="10"/>
        <v>1025.55</v>
      </c>
      <c r="G113" s="108">
        <v>105.4</v>
      </c>
      <c r="H113" s="101">
        <f t="shared" si="11"/>
        <v>1130.95</v>
      </c>
    </row>
    <row r="114" ht="13.5" hidden="1" spans="1:8">
      <c r="A114" s="140" t="s">
        <v>120</v>
      </c>
      <c r="B114" s="137">
        <v>42.4</v>
      </c>
      <c r="C114" s="108">
        <v>400.88</v>
      </c>
      <c r="D114" s="136">
        <v>30.45</v>
      </c>
      <c r="E114" s="108">
        <v>0</v>
      </c>
      <c r="F114" s="136">
        <f t="shared" si="10"/>
        <v>431.33</v>
      </c>
      <c r="G114" s="108">
        <v>55.34</v>
      </c>
      <c r="H114" s="101">
        <f t="shared" si="11"/>
        <v>486.67</v>
      </c>
    </row>
    <row r="115" ht="13.5" hidden="1" spans="1:8">
      <c r="A115" s="140" t="s">
        <v>121</v>
      </c>
      <c r="B115" s="137">
        <v>44.9</v>
      </c>
      <c r="C115" s="108">
        <v>424.51</v>
      </c>
      <c r="D115" s="136">
        <v>30.13</v>
      </c>
      <c r="E115" s="108">
        <v>0</v>
      </c>
      <c r="F115" s="136">
        <f t="shared" si="10"/>
        <v>454.64</v>
      </c>
      <c r="G115" s="108">
        <v>52.36</v>
      </c>
      <c r="H115" s="101">
        <f t="shared" si="11"/>
        <v>507</v>
      </c>
    </row>
    <row r="116" ht="13.5" hidden="1" spans="1:8">
      <c r="A116" s="140" t="s">
        <v>122</v>
      </c>
      <c r="B116" s="137">
        <v>81.2</v>
      </c>
      <c r="C116" s="108">
        <v>767.72</v>
      </c>
      <c r="D116" s="136">
        <v>43.41</v>
      </c>
      <c r="E116" s="108">
        <v>0</v>
      </c>
      <c r="F116" s="136">
        <f t="shared" si="10"/>
        <v>811.13</v>
      </c>
      <c r="G116" s="108">
        <v>113.28</v>
      </c>
      <c r="H116" s="101">
        <f t="shared" si="11"/>
        <v>924.41</v>
      </c>
    </row>
    <row r="117" ht="13.5" hidden="1" spans="1:8">
      <c r="A117" s="140" t="s">
        <v>123</v>
      </c>
      <c r="B117" s="137">
        <v>60.6</v>
      </c>
      <c r="C117" s="108">
        <v>572.95</v>
      </c>
      <c r="D117" s="136">
        <v>38.81</v>
      </c>
      <c r="E117" s="108">
        <v>0</v>
      </c>
      <c r="F117" s="136">
        <f t="shared" si="10"/>
        <v>611.76</v>
      </c>
      <c r="G117" s="108">
        <v>69.36</v>
      </c>
      <c r="H117" s="101">
        <f t="shared" si="11"/>
        <v>681.12</v>
      </c>
    </row>
    <row r="118" ht="13.5" hidden="1" spans="1:8">
      <c r="A118" s="140" t="s">
        <v>124</v>
      </c>
      <c r="B118" s="137">
        <v>67.1</v>
      </c>
      <c r="C118" s="108">
        <v>634.41</v>
      </c>
      <c r="D118" s="136">
        <v>39.43</v>
      </c>
      <c r="E118" s="108">
        <v>0</v>
      </c>
      <c r="F118" s="136">
        <f t="shared" si="10"/>
        <v>673.84</v>
      </c>
      <c r="G118" s="108">
        <v>55.28</v>
      </c>
      <c r="H118" s="101">
        <f t="shared" si="11"/>
        <v>729.12</v>
      </c>
    </row>
    <row r="119" ht="13.5" hidden="1" spans="1:8">
      <c r="A119" s="141" t="s">
        <v>125</v>
      </c>
      <c r="B119" s="137">
        <v>10.9</v>
      </c>
      <c r="C119" s="108">
        <v>103.06</v>
      </c>
      <c r="D119" s="136">
        <v>16.52</v>
      </c>
      <c r="E119" s="108">
        <v>0</v>
      </c>
      <c r="F119" s="136">
        <f t="shared" si="10"/>
        <v>119.58</v>
      </c>
      <c r="G119" s="108">
        <v>8.35</v>
      </c>
      <c r="H119" s="101">
        <f t="shared" si="11"/>
        <v>127.93</v>
      </c>
    </row>
    <row r="120" ht="13.5" hidden="1" spans="1:8">
      <c r="A120" s="141" t="s">
        <v>126</v>
      </c>
      <c r="B120" s="137">
        <v>14.2</v>
      </c>
      <c r="C120" s="108">
        <v>134.26</v>
      </c>
      <c r="D120" s="136">
        <v>17</v>
      </c>
      <c r="E120" s="108">
        <v>0</v>
      </c>
      <c r="F120" s="136">
        <f t="shared" si="10"/>
        <v>151.26</v>
      </c>
      <c r="G120" s="108">
        <v>11.17</v>
      </c>
      <c r="H120" s="101">
        <f t="shared" si="11"/>
        <v>162.43</v>
      </c>
    </row>
    <row r="121" ht="13.5" hidden="1" spans="1:8">
      <c r="A121" s="141" t="s">
        <v>127</v>
      </c>
      <c r="B121" s="137">
        <v>15</v>
      </c>
      <c r="C121" s="108">
        <v>141.82</v>
      </c>
      <c r="D121" s="136">
        <v>17.34</v>
      </c>
      <c r="E121" s="108">
        <v>0</v>
      </c>
      <c r="F121" s="136">
        <f t="shared" si="10"/>
        <v>159.16</v>
      </c>
      <c r="G121" s="108">
        <v>11.78</v>
      </c>
      <c r="H121" s="101">
        <f t="shared" si="11"/>
        <v>170.94</v>
      </c>
    </row>
    <row r="122" ht="13.5" hidden="1" spans="1:8">
      <c r="A122" s="141" t="s">
        <v>128</v>
      </c>
      <c r="B122" s="137">
        <v>5.8</v>
      </c>
      <c r="C122" s="108">
        <v>54.84</v>
      </c>
      <c r="D122" s="136">
        <v>14.01</v>
      </c>
      <c r="E122" s="108">
        <v>0</v>
      </c>
      <c r="F122" s="136">
        <f t="shared" si="10"/>
        <v>68.85</v>
      </c>
      <c r="G122" s="108">
        <v>6.55</v>
      </c>
      <c r="H122" s="101">
        <f t="shared" si="11"/>
        <v>75.4</v>
      </c>
    </row>
    <row r="123" ht="13.5" hidden="1" spans="1:8">
      <c r="A123" s="141" t="s">
        <v>129</v>
      </c>
      <c r="B123" s="137">
        <v>32</v>
      </c>
      <c r="C123" s="108">
        <v>302.55</v>
      </c>
      <c r="D123" s="136">
        <v>27.4</v>
      </c>
      <c r="E123" s="108">
        <v>0</v>
      </c>
      <c r="F123" s="136">
        <f t="shared" ref="F123:F130" si="12">C123+D123+E123</f>
        <v>329.95</v>
      </c>
      <c r="G123" s="108">
        <v>36.24</v>
      </c>
      <c r="H123" s="101">
        <f t="shared" ref="H123:H130" si="13">C123+D123+E123+G123</f>
        <v>366.19</v>
      </c>
    </row>
    <row r="124" ht="13.5" hidden="1" spans="1:8">
      <c r="A124" s="141" t="s">
        <v>130</v>
      </c>
      <c r="B124" s="137">
        <v>12.7</v>
      </c>
      <c r="C124" s="108">
        <v>120.07</v>
      </c>
      <c r="D124" s="136">
        <v>16.23</v>
      </c>
      <c r="E124" s="108">
        <v>0</v>
      </c>
      <c r="F124" s="136">
        <f t="shared" si="12"/>
        <v>136.3</v>
      </c>
      <c r="G124" s="108">
        <v>12.53</v>
      </c>
      <c r="H124" s="101">
        <f t="shared" si="13"/>
        <v>148.83</v>
      </c>
    </row>
    <row r="125" ht="13.5" hidden="1" spans="1:8">
      <c r="A125" s="140" t="s">
        <v>131</v>
      </c>
      <c r="B125" s="137">
        <v>119.9</v>
      </c>
      <c r="C125" s="108">
        <v>1133.61</v>
      </c>
      <c r="D125" s="136">
        <v>56.01</v>
      </c>
      <c r="E125" s="108">
        <v>0</v>
      </c>
      <c r="F125" s="136">
        <f t="shared" si="12"/>
        <v>1189.62</v>
      </c>
      <c r="G125" s="108">
        <v>142.64</v>
      </c>
      <c r="H125" s="101">
        <f t="shared" si="13"/>
        <v>1332.26</v>
      </c>
    </row>
    <row r="126" ht="13.5" hidden="1" spans="1:8">
      <c r="A126" s="140" t="s">
        <v>132</v>
      </c>
      <c r="B126" s="137">
        <v>31</v>
      </c>
      <c r="C126" s="108">
        <v>293.09</v>
      </c>
      <c r="D126" s="136">
        <v>15.8</v>
      </c>
      <c r="E126" s="108">
        <v>0</v>
      </c>
      <c r="F126" s="136">
        <f t="shared" si="12"/>
        <v>308.89</v>
      </c>
      <c r="G126" s="108">
        <v>25.49</v>
      </c>
      <c r="H126" s="101">
        <f t="shared" si="13"/>
        <v>334.38</v>
      </c>
    </row>
    <row r="127" ht="13.5" hidden="1" spans="1:8">
      <c r="A127" s="140" t="s">
        <v>133</v>
      </c>
      <c r="B127" s="137">
        <v>14.9</v>
      </c>
      <c r="C127" s="108">
        <v>140.87</v>
      </c>
      <c r="D127" s="136">
        <v>11.86</v>
      </c>
      <c r="E127" s="108">
        <v>0</v>
      </c>
      <c r="F127" s="136">
        <f t="shared" si="12"/>
        <v>152.73</v>
      </c>
      <c r="G127" s="108">
        <v>13.98</v>
      </c>
      <c r="H127" s="101">
        <f t="shared" si="13"/>
        <v>166.71</v>
      </c>
    </row>
    <row r="128" ht="13.5" hidden="1" spans="1:8">
      <c r="A128" s="140" t="s">
        <v>134</v>
      </c>
      <c r="B128" s="137">
        <v>16.9</v>
      </c>
      <c r="C128" s="108">
        <v>159.78</v>
      </c>
      <c r="D128" s="136">
        <v>11.65</v>
      </c>
      <c r="E128" s="108">
        <v>0</v>
      </c>
      <c r="F128" s="136">
        <f t="shared" si="12"/>
        <v>171.43</v>
      </c>
      <c r="G128" s="108">
        <v>15.12</v>
      </c>
      <c r="H128" s="101">
        <f t="shared" si="13"/>
        <v>186.55</v>
      </c>
    </row>
    <row r="129" ht="13.5" hidden="1" spans="1:8">
      <c r="A129" s="140" t="s">
        <v>135</v>
      </c>
      <c r="B129" s="137">
        <v>107.9</v>
      </c>
      <c r="C129" s="108">
        <v>1020.16</v>
      </c>
      <c r="D129" s="136">
        <v>54.75</v>
      </c>
      <c r="E129" s="108">
        <v>0</v>
      </c>
      <c r="F129" s="136">
        <f t="shared" si="12"/>
        <v>1074.91</v>
      </c>
      <c r="G129" s="108">
        <v>103.51</v>
      </c>
      <c r="H129" s="101">
        <f t="shared" si="13"/>
        <v>1178.42</v>
      </c>
    </row>
    <row r="130" ht="13.5" hidden="1" spans="1:8">
      <c r="A130" s="140" t="s">
        <v>136</v>
      </c>
      <c r="B130" s="137">
        <v>49.5</v>
      </c>
      <c r="C130" s="108">
        <v>468.01</v>
      </c>
      <c r="D130" s="136">
        <v>27.65</v>
      </c>
      <c r="E130" s="108">
        <v>0</v>
      </c>
      <c r="F130" s="136">
        <f t="shared" si="12"/>
        <v>495.66</v>
      </c>
      <c r="G130" s="108">
        <v>45.43</v>
      </c>
      <c r="H130" s="101">
        <f t="shared" si="13"/>
        <v>541.09</v>
      </c>
    </row>
  </sheetData>
  <autoFilter ref="A5:H130">
    <filterColumn colId="0">
      <customFilters>
        <customFilter operator="equal" val="大英县"/>
      </customFilters>
    </filterColumn>
    <extLst/>
  </autoFilter>
  <mergeCells count="6">
    <mergeCell ref="A2:H2"/>
    <mergeCell ref="C4:F4"/>
    <mergeCell ref="A4:A5"/>
    <mergeCell ref="B4:B5"/>
    <mergeCell ref="G4:G5"/>
    <mergeCell ref="H4:H5"/>
  </mergeCells>
  <pageMargins left="0.472222222222222" right="0.393055555555556" top="0.786805555555556" bottom="0.786805555555556" header="0.511805555555556" footer="0.314583333333333"/>
  <pageSetup paperSize="9" orientation="portrait" horizont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O271"/>
  <sheetViews>
    <sheetView showZeros="0" workbookViewId="0">
      <pane ySplit="7" topLeftCell="A8" activePane="bottomLeft" state="frozen"/>
      <selection/>
      <selection pane="bottomLeft" activeCell="H6" sqref="$A6:$XFD6"/>
    </sheetView>
  </sheetViews>
  <sheetFormatPr defaultColWidth="9" defaultRowHeight="14.25"/>
  <cols>
    <col min="1" max="1" width="20.25" style="70" customWidth="1"/>
    <col min="2" max="10" width="10.375" style="70" customWidth="1"/>
    <col min="11" max="11" width="10.375" style="71" customWidth="1"/>
    <col min="12" max="14" width="10.375" style="70" customWidth="1"/>
    <col min="15" max="15" width="9.375" style="70"/>
    <col min="16" max="16370" width="9" style="70"/>
    <col min="16371" max="16384" width="9" style="69"/>
  </cols>
  <sheetData>
    <row r="1" s="70" customFormat="1" ht="12.95" customHeight="1" spans="1:14">
      <c r="A1" s="96" t="s">
        <v>137</v>
      </c>
      <c r="B1" s="97"/>
      <c r="C1" s="97"/>
      <c r="D1" s="97"/>
      <c r="E1" s="97"/>
      <c r="F1" s="97"/>
      <c r="G1" s="97"/>
      <c r="H1" s="97"/>
      <c r="I1" s="97"/>
      <c r="J1" s="97"/>
      <c r="K1" s="97"/>
      <c r="L1" s="97"/>
      <c r="M1" s="97"/>
      <c r="N1" s="97"/>
    </row>
    <row r="2" s="70" customFormat="1" ht="24.75" customHeight="1" spans="1:14">
      <c r="A2" s="98" t="s">
        <v>138</v>
      </c>
      <c r="B2" s="98"/>
      <c r="C2" s="98"/>
      <c r="D2" s="98"/>
      <c r="E2" s="98"/>
      <c r="F2" s="98"/>
      <c r="G2" s="98"/>
      <c r="H2" s="98"/>
      <c r="I2" s="98"/>
      <c r="J2" s="98"/>
      <c r="K2" s="98"/>
      <c r="L2" s="98"/>
      <c r="M2" s="98"/>
      <c r="N2" s="98"/>
    </row>
    <row r="3" s="70" customFormat="1" spans="1:15">
      <c r="A3" s="99"/>
      <c r="B3" s="99"/>
      <c r="C3" s="99"/>
      <c r="D3" s="97"/>
      <c r="E3" s="97"/>
      <c r="F3" s="97"/>
      <c r="G3" s="97"/>
      <c r="H3" s="97"/>
      <c r="I3" s="97"/>
      <c r="J3" s="97"/>
      <c r="K3" s="119"/>
      <c r="L3" s="99"/>
      <c r="M3" s="99"/>
      <c r="N3" s="120" t="s">
        <v>2</v>
      </c>
      <c r="O3" s="120"/>
    </row>
    <row r="4" s="70" customFormat="1" ht="23.25" customHeight="1" spans="1:15">
      <c r="A4" s="100" t="s">
        <v>3</v>
      </c>
      <c r="B4" s="100" t="s">
        <v>4</v>
      </c>
      <c r="C4" s="101" t="s">
        <v>139</v>
      </c>
      <c r="D4" s="101"/>
      <c r="E4" s="101"/>
      <c r="F4" s="101" t="s">
        <v>9</v>
      </c>
      <c r="G4" s="101"/>
      <c r="H4" s="101"/>
      <c r="I4" s="101"/>
      <c r="J4" s="101"/>
      <c r="K4" s="101"/>
      <c r="L4" s="101"/>
      <c r="M4" s="101"/>
      <c r="N4" s="101" t="s">
        <v>10</v>
      </c>
      <c r="O4" s="101" t="s">
        <v>12</v>
      </c>
    </row>
    <row r="5" s="70" customFormat="1" ht="20.1" customHeight="1" spans="1:15">
      <c r="A5" s="102"/>
      <c r="B5" s="102"/>
      <c r="C5" s="103" t="s">
        <v>140</v>
      </c>
      <c r="D5" s="101" t="s">
        <v>141</v>
      </c>
      <c r="E5" s="101" t="s">
        <v>142</v>
      </c>
      <c r="F5" s="103" t="s">
        <v>140</v>
      </c>
      <c r="G5" s="101" t="s">
        <v>141</v>
      </c>
      <c r="H5" s="101" t="s">
        <v>142</v>
      </c>
      <c r="I5" s="101"/>
      <c r="J5" s="101"/>
      <c r="K5" s="101"/>
      <c r="L5" s="101"/>
      <c r="M5" s="101"/>
      <c r="N5" s="101"/>
      <c r="O5" s="101"/>
    </row>
    <row r="6" s="70" customFormat="1" ht="38.1" customHeight="1" spans="1:15">
      <c r="A6" s="102"/>
      <c r="B6" s="104"/>
      <c r="C6" s="103"/>
      <c r="D6" s="101"/>
      <c r="E6" s="101"/>
      <c r="F6" s="103"/>
      <c r="G6" s="101"/>
      <c r="H6" s="101" t="s">
        <v>11</v>
      </c>
      <c r="I6" s="101" t="s">
        <v>143</v>
      </c>
      <c r="J6" s="101" t="s">
        <v>144</v>
      </c>
      <c r="K6" s="101" t="s">
        <v>145</v>
      </c>
      <c r="L6" s="101" t="s">
        <v>146</v>
      </c>
      <c r="M6" s="101" t="s">
        <v>147</v>
      </c>
      <c r="N6" s="101"/>
      <c r="O6" s="101"/>
    </row>
    <row r="7" s="70" customFormat="1" hidden="1" spans="1:15">
      <c r="A7" s="105" t="s">
        <v>12</v>
      </c>
      <c r="B7" s="105">
        <v>8375</v>
      </c>
      <c r="C7" s="105">
        <v>469000</v>
      </c>
      <c r="D7" s="105">
        <v>389817.3</v>
      </c>
      <c r="E7" s="105">
        <f>C7-D7</f>
        <v>79182.7</v>
      </c>
      <c r="F7" s="105">
        <v>60300</v>
      </c>
      <c r="G7" s="105">
        <v>53974.7</v>
      </c>
      <c r="H7" s="105">
        <f>F7-G7</f>
        <v>6325.3</v>
      </c>
      <c r="I7" s="105">
        <v>276</v>
      </c>
      <c r="J7" s="105">
        <v>1064</v>
      </c>
      <c r="K7" s="105">
        <v>-1720.75</v>
      </c>
      <c r="L7" s="105">
        <v>3408.02</v>
      </c>
      <c r="M7" s="105">
        <v>3298.03</v>
      </c>
      <c r="N7" s="105">
        <v>7304</v>
      </c>
      <c r="O7" s="105">
        <f>E7+H7+N7</f>
        <v>92812</v>
      </c>
    </row>
    <row r="8" s="70" customFormat="1" hidden="1" spans="1:15">
      <c r="A8" s="101" t="s">
        <v>13</v>
      </c>
      <c r="B8" s="101">
        <f>SUM(B9:B43)</f>
        <v>0</v>
      </c>
      <c r="C8" s="101">
        <f t="shared" ref="C8:N8" si="0">SUM(C9:C43)</f>
        <v>0</v>
      </c>
      <c r="D8" s="101">
        <f t="shared" si="0"/>
        <v>0</v>
      </c>
      <c r="E8" s="106">
        <f t="shared" ref="E8:E71" si="1">C8-D8</f>
        <v>0</v>
      </c>
      <c r="F8" s="101">
        <f t="shared" si="0"/>
        <v>9737.63</v>
      </c>
      <c r="G8" s="101">
        <f t="shared" si="0"/>
        <v>9772.86</v>
      </c>
      <c r="H8" s="106">
        <f t="shared" ref="H8:H71" si="2">F8-G8</f>
        <v>-35.23</v>
      </c>
      <c r="I8" s="101">
        <f t="shared" si="0"/>
        <v>0</v>
      </c>
      <c r="J8" s="101">
        <f t="shared" si="0"/>
        <v>194.6</v>
      </c>
      <c r="K8" s="101">
        <f t="shared" si="0"/>
        <v>-553</v>
      </c>
      <c r="L8" s="101">
        <f t="shared" si="0"/>
        <v>323.17</v>
      </c>
      <c r="M8" s="101">
        <f t="shared" si="0"/>
        <v>0</v>
      </c>
      <c r="N8" s="101">
        <f t="shared" si="0"/>
        <v>94</v>
      </c>
      <c r="O8" s="105">
        <f t="shared" ref="O8:O71" si="3">E8+H8+N8</f>
        <v>58.77</v>
      </c>
    </row>
    <row r="9" s="70" customFormat="1" hidden="1" spans="1:15">
      <c r="A9" s="107" t="s">
        <v>14</v>
      </c>
      <c r="B9" s="107"/>
      <c r="C9" s="108"/>
      <c r="D9" s="108"/>
      <c r="E9" s="106">
        <f t="shared" si="1"/>
        <v>0</v>
      </c>
      <c r="F9" s="106">
        <v>415.3</v>
      </c>
      <c r="G9" s="109">
        <v>415.3</v>
      </c>
      <c r="H9" s="106">
        <f t="shared" si="2"/>
        <v>0</v>
      </c>
      <c r="I9" s="108">
        <v>0</v>
      </c>
      <c r="J9" s="108">
        <v>0</v>
      </c>
      <c r="K9" s="108">
        <v>-129.2</v>
      </c>
      <c r="L9" s="108">
        <v>129.2</v>
      </c>
      <c r="M9" s="108"/>
      <c r="N9" s="108">
        <v>0</v>
      </c>
      <c r="O9" s="105">
        <f t="shared" si="3"/>
        <v>0</v>
      </c>
    </row>
    <row r="10" s="70" customFormat="1" hidden="1" spans="1:15">
      <c r="A10" s="107" t="s">
        <v>15</v>
      </c>
      <c r="B10" s="107"/>
      <c r="C10" s="108"/>
      <c r="D10" s="108"/>
      <c r="E10" s="106">
        <f t="shared" si="1"/>
        <v>0</v>
      </c>
      <c r="F10" s="106">
        <v>20</v>
      </c>
      <c r="G10" s="109">
        <v>0</v>
      </c>
      <c r="H10" s="106">
        <f t="shared" si="2"/>
        <v>20</v>
      </c>
      <c r="I10" s="108">
        <v>0</v>
      </c>
      <c r="J10" s="108">
        <v>20</v>
      </c>
      <c r="K10" s="108">
        <v>0</v>
      </c>
      <c r="L10" s="108">
        <v>0</v>
      </c>
      <c r="M10" s="108"/>
      <c r="N10" s="108">
        <v>0</v>
      </c>
      <c r="O10" s="105">
        <f t="shared" si="3"/>
        <v>20</v>
      </c>
    </row>
    <row r="11" s="70" customFormat="1" hidden="1" spans="1:15">
      <c r="A11" s="107" t="s">
        <v>17</v>
      </c>
      <c r="B11" s="107"/>
      <c r="C11" s="108"/>
      <c r="D11" s="108"/>
      <c r="E11" s="106">
        <f t="shared" si="1"/>
        <v>0</v>
      </c>
      <c r="F11" s="106">
        <v>483</v>
      </c>
      <c r="G11" s="109">
        <v>483</v>
      </c>
      <c r="H11" s="106">
        <f t="shared" si="2"/>
        <v>0</v>
      </c>
      <c r="I11" s="108">
        <v>0</v>
      </c>
      <c r="J11" s="108">
        <v>0</v>
      </c>
      <c r="K11" s="108">
        <v>0</v>
      </c>
      <c r="L11" s="108">
        <v>0</v>
      </c>
      <c r="M11" s="108"/>
      <c r="N11" s="108">
        <v>0</v>
      </c>
      <c r="O11" s="105">
        <f t="shared" si="3"/>
        <v>0</v>
      </c>
    </row>
    <row r="12" s="70" customFormat="1" hidden="1" spans="1:15">
      <c r="A12" s="110" t="s">
        <v>148</v>
      </c>
      <c r="B12" s="107"/>
      <c r="C12" s="108"/>
      <c r="D12" s="108"/>
      <c r="E12" s="106">
        <f t="shared" si="1"/>
        <v>0</v>
      </c>
      <c r="F12" s="106">
        <v>80</v>
      </c>
      <c r="G12" s="109">
        <v>80</v>
      </c>
      <c r="H12" s="106">
        <f t="shared" si="2"/>
        <v>0</v>
      </c>
      <c r="I12" s="108"/>
      <c r="J12" s="108"/>
      <c r="K12" s="108"/>
      <c r="L12" s="108"/>
      <c r="M12" s="108"/>
      <c r="N12" s="108"/>
      <c r="O12" s="105">
        <f t="shared" si="3"/>
        <v>0</v>
      </c>
    </row>
    <row r="13" s="70" customFormat="1" hidden="1" spans="1:15">
      <c r="A13" s="111" t="s">
        <v>18</v>
      </c>
      <c r="B13" s="111"/>
      <c r="C13" s="112"/>
      <c r="D13" s="112"/>
      <c r="E13" s="106">
        <f t="shared" si="1"/>
        <v>0</v>
      </c>
      <c r="F13" s="106">
        <v>2336.73</v>
      </c>
      <c r="G13" s="109">
        <v>2774.66</v>
      </c>
      <c r="H13" s="106">
        <f t="shared" si="2"/>
        <v>-437.93</v>
      </c>
      <c r="I13" s="108">
        <v>0</v>
      </c>
      <c r="J13" s="108">
        <v>0</v>
      </c>
      <c r="K13" s="108">
        <v>0</v>
      </c>
      <c r="L13" s="108">
        <v>-437.93</v>
      </c>
      <c r="M13" s="112"/>
      <c r="N13" s="108">
        <v>0</v>
      </c>
      <c r="O13" s="105">
        <f t="shared" si="3"/>
        <v>-437.93</v>
      </c>
    </row>
    <row r="14" s="70" customFormat="1" hidden="1" spans="1:15">
      <c r="A14" s="107" t="s">
        <v>20</v>
      </c>
      <c r="B14" s="107"/>
      <c r="C14" s="107"/>
      <c r="D14" s="107"/>
      <c r="E14" s="106">
        <f t="shared" si="1"/>
        <v>0</v>
      </c>
      <c r="F14" s="106">
        <v>85</v>
      </c>
      <c r="G14" s="109">
        <v>85</v>
      </c>
      <c r="H14" s="106">
        <f t="shared" si="2"/>
        <v>0</v>
      </c>
      <c r="I14" s="108">
        <v>0</v>
      </c>
      <c r="J14" s="108">
        <v>0</v>
      </c>
      <c r="K14" s="108">
        <v>0</v>
      </c>
      <c r="L14" s="108">
        <v>0</v>
      </c>
      <c r="M14" s="107"/>
      <c r="O14" s="105">
        <f>E14+H14+N21</f>
        <v>94</v>
      </c>
    </row>
    <row r="15" s="70" customFormat="1" hidden="1" spans="1:15">
      <c r="A15" s="110" t="s">
        <v>149</v>
      </c>
      <c r="B15" s="107"/>
      <c r="C15" s="107"/>
      <c r="D15" s="107"/>
      <c r="E15" s="106">
        <f t="shared" si="1"/>
        <v>0</v>
      </c>
      <c r="F15" s="106">
        <v>10</v>
      </c>
      <c r="G15" s="109">
        <v>10</v>
      </c>
      <c r="H15" s="106">
        <f t="shared" si="2"/>
        <v>0</v>
      </c>
      <c r="I15" s="108"/>
      <c r="J15" s="108"/>
      <c r="K15" s="108"/>
      <c r="L15" s="108"/>
      <c r="M15" s="107"/>
      <c r="N15" s="108"/>
      <c r="O15" s="105">
        <f t="shared" ref="O15:O25" si="4">E15+H15+N22</f>
        <v>0</v>
      </c>
    </row>
    <row r="16" s="70" customFormat="1" hidden="1" spans="1:15">
      <c r="A16" s="110" t="s">
        <v>150</v>
      </c>
      <c r="B16" s="107"/>
      <c r="C16" s="107"/>
      <c r="D16" s="107"/>
      <c r="E16" s="106">
        <f t="shared" si="1"/>
        <v>0</v>
      </c>
      <c r="F16" s="106">
        <v>171.8</v>
      </c>
      <c r="G16" s="109">
        <v>171.8</v>
      </c>
      <c r="H16" s="106">
        <f t="shared" si="2"/>
        <v>0</v>
      </c>
      <c r="I16" s="108"/>
      <c r="J16" s="108"/>
      <c r="K16" s="108"/>
      <c r="L16" s="108"/>
      <c r="M16" s="107"/>
      <c r="N16" s="108"/>
      <c r="O16" s="105">
        <f t="shared" si="4"/>
        <v>0</v>
      </c>
    </row>
    <row r="17" s="70" customFormat="1" hidden="1" spans="1:15">
      <c r="A17" s="107" t="s">
        <v>151</v>
      </c>
      <c r="B17" s="107"/>
      <c r="C17" s="107"/>
      <c r="D17" s="107"/>
      <c r="E17" s="106">
        <f t="shared" si="1"/>
        <v>0</v>
      </c>
      <c r="F17" s="106">
        <v>109.5</v>
      </c>
      <c r="G17" s="109">
        <v>109.5</v>
      </c>
      <c r="H17" s="106">
        <f t="shared" si="2"/>
        <v>0</v>
      </c>
      <c r="I17" s="108"/>
      <c r="J17" s="108"/>
      <c r="K17" s="108">
        <v>-109.5</v>
      </c>
      <c r="L17" s="108">
        <v>109.5</v>
      </c>
      <c r="M17" s="107"/>
      <c r="N17" s="108">
        <v>0</v>
      </c>
      <c r="O17" s="105">
        <f t="shared" si="4"/>
        <v>0</v>
      </c>
    </row>
    <row r="18" s="70" customFormat="1" hidden="1" spans="1:15">
      <c r="A18" s="107" t="s">
        <v>152</v>
      </c>
      <c r="B18" s="107"/>
      <c r="C18" s="107"/>
      <c r="D18" s="107"/>
      <c r="E18" s="106">
        <f t="shared" si="1"/>
        <v>0</v>
      </c>
      <c r="F18" s="106">
        <v>25</v>
      </c>
      <c r="G18" s="109">
        <v>25</v>
      </c>
      <c r="H18" s="106">
        <f t="shared" si="2"/>
        <v>0</v>
      </c>
      <c r="I18" s="108"/>
      <c r="J18" s="108"/>
      <c r="K18" s="108">
        <v>-25</v>
      </c>
      <c r="L18" s="108">
        <v>25</v>
      </c>
      <c r="M18" s="107"/>
      <c r="N18" s="108">
        <v>0</v>
      </c>
      <c r="O18" s="105">
        <f t="shared" si="4"/>
        <v>0</v>
      </c>
    </row>
    <row r="19" s="70" customFormat="1" hidden="1" spans="1:15">
      <c r="A19" s="107" t="s">
        <v>21</v>
      </c>
      <c r="B19" s="107"/>
      <c r="C19" s="107"/>
      <c r="D19" s="107"/>
      <c r="E19" s="106">
        <f t="shared" si="1"/>
        <v>0</v>
      </c>
      <c r="F19" s="106">
        <v>30</v>
      </c>
      <c r="G19" s="109">
        <v>30</v>
      </c>
      <c r="H19" s="106">
        <f t="shared" si="2"/>
        <v>0</v>
      </c>
      <c r="I19" s="108">
        <v>0</v>
      </c>
      <c r="J19" s="108">
        <v>0</v>
      </c>
      <c r="K19" s="108">
        <v>0</v>
      </c>
      <c r="L19" s="108">
        <v>0</v>
      </c>
      <c r="M19" s="107"/>
      <c r="N19" s="108">
        <v>0</v>
      </c>
      <c r="O19" s="105">
        <f t="shared" si="4"/>
        <v>0</v>
      </c>
    </row>
    <row r="20" s="70" customFormat="1" hidden="1" spans="1:15">
      <c r="A20" s="107" t="s">
        <v>22</v>
      </c>
      <c r="B20" s="107"/>
      <c r="C20" s="107"/>
      <c r="D20" s="107"/>
      <c r="E20" s="106">
        <f t="shared" si="1"/>
        <v>0</v>
      </c>
      <c r="F20" s="106">
        <v>1835.55</v>
      </c>
      <c r="G20" s="109">
        <v>1831.3</v>
      </c>
      <c r="H20" s="106">
        <f t="shared" si="2"/>
        <v>4.25</v>
      </c>
      <c r="I20" s="108">
        <v>0</v>
      </c>
      <c r="J20" s="108">
        <v>0</v>
      </c>
      <c r="K20" s="108">
        <v>-25.05</v>
      </c>
      <c r="L20" s="108">
        <v>29.3</v>
      </c>
      <c r="M20" s="107"/>
      <c r="N20" s="108">
        <v>0</v>
      </c>
      <c r="O20" s="105">
        <f t="shared" si="4"/>
        <v>4.25</v>
      </c>
    </row>
    <row r="21" s="70" customFormat="1" hidden="1" spans="1:15">
      <c r="A21" s="113" t="s">
        <v>23</v>
      </c>
      <c r="B21" s="113"/>
      <c r="C21" s="113"/>
      <c r="D21" s="113"/>
      <c r="E21" s="106">
        <f t="shared" si="1"/>
        <v>0</v>
      </c>
      <c r="F21" s="106">
        <v>2732.05</v>
      </c>
      <c r="G21" s="109">
        <v>2396.9</v>
      </c>
      <c r="H21" s="106">
        <f t="shared" si="2"/>
        <v>335.15</v>
      </c>
      <c r="I21" s="108">
        <v>0</v>
      </c>
      <c r="J21" s="108">
        <v>144.6</v>
      </c>
      <c r="K21" s="108">
        <v>-227.05</v>
      </c>
      <c r="L21" s="108">
        <v>417.6</v>
      </c>
      <c r="M21" s="113"/>
      <c r="N21" s="108">
        <v>94</v>
      </c>
      <c r="O21" s="105">
        <f t="shared" si="4"/>
        <v>335.15</v>
      </c>
    </row>
    <row r="22" s="70" customFormat="1" hidden="1" spans="1:15">
      <c r="A22" s="111" t="s">
        <v>24</v>
      </c>
      <c r="B22" s="111"/>
      <c r="C22" s="111"/>
      <c r="D22" s="111"/>
      <c r="E22" s="106">
        <f t="shared" si="1"/>
        <v>0</v>
      </c>
      <c r="F22" s="106">
        <v>339.7</v>
      </c>
      <c r="G22" s="109">
        <v>314.7</v>
      </c>
      <c r="H22" s="106">
        <f t="shared" si="2"/>
        <v>25</v>
      </c>
      <c r="I22" s="108">
        <v>0</v>
      </c>
      <c r="J22" s="108">
        <v>25</v>
      </c>
      <c r="K22" s="108">
        <v>0</v>
      </c>
      <c r="L22" s="108">
        <v>0</v>
      </c>
      <c r="M22" s="111"/>
      <c r="N22" s="108">
        <v>0</v>
      </c>
      <c r="O22" s="105">
        <f t="shared" si="4"/>
        <v>25</v>
      </c>
    </row>
    <row r="23" s="70" customFormat="1" hidden="1" spans="1:15">
      <c r="A23" s="107" t="s">
        <v>25</v>
      </c>
      <c r="B23" s="107"/>
      <c r="C23" s="107"/>
      <c r="D23" s="107"/>
      <c r="E23" s="106">
        <f t="shared" si="1"/>
        <v>0</v>
      </c>
      <c r="F23" s="106">
        <v>50</v>
      </c>
      <c r="G23" s="109">
        <v>45</v>
      </c>
      <c r="H23" s="106">
        <f t="shared" si="2"/>
        <v>5</v>
      </c>
      <c r="I23" s="108">
        <v>0</v>
      </c>
      <c r="J23" s="108">
        <v>0</v>
      </c>
      <c r="K23" s="108">
        <v>5</v>
      </c>
      <c r="L23" s="108">
        <v>0</v>
      </c>
      <c r="M23" s="107"/>
      <c r="N23" s="108">
        <v>0</v>
      </c>
      <c r="O23" s="105">
        <f t="shared" si="4"/>
        <v>5</v>
      </c>
    </row>
    <row r="24" s="70" customFormat="1" hidden="1" spans="1:15">
      <c r="A24" s="107" t="s">
        <v>26</v>
      </c>
      <c r="B24" s="107"/>
      <c r="C24" s="107"/>
      <c r="D24" s="107"/>
      <c r="E24" s="106">
        <f t="shared" si="1"/>
        <v>0</v>
      </c>
      <c r="F24" s="106">
        <v>278</v>
      </c>
      <c r="G24" s="109">
        <v>278</v>
      </c>
      <c r="H24" s="106">
        <f t="shared" si="2"/>
        <v>0</v>
      </c>
      <c r="I24" s="108">
        <v>0</v>
      </c>
      <c r="J24" s="108">
        <v>0</v>
      </c>
      <c r="K24" s="108">
        <v>-47</v>
      </c>
      <c r="L24" s="108">
        <v>47</v>
      </c>
      <c r="M24" s="107"/>
      <c r="N24" s="108">
        <v>0</v>
      </c>
      <c r="O24" s="105">
        <f t="shared" si="4"/>
        <v>0</v>
      </c>
    </row>
    <row r="25" s="70" customFormat="1" hidden="1" spans="1:15">
      <c r="A25" s="107" t="s">
        <v>28</v>
      </c>
      <c r="B25" s="107"/>
      <c r="C25" s="107"/>
      <c r="D25" s="107"/>
      <c r="E25" s="106">
        <f t="shared" si="1"/>
        <v>0</v>
      </c>
      <c r="F25" s="106">
        <v>11.5</v>
      </c>
      <c r="G25" s="109">
        <v>11</v>
      </c>
      <c r="H25" s="106">
        <f t="shared" si="2"/>
        <v>0.5</v>
      </c>
      <c r="I25" s="108">
        <v>0</v>
      </c>
      <c r="J25" s="108">
        <v>0</v>
      </c>
      <c r="K25" s="108">
        <v>0.5</v>
      </c>
      <c r="L25" s="108">
        <v>0</v>
      </c>
      <c r="M25" s="107"/>
      <c r="N25" s="108">
        <v>0</v>
      </c>
      <c r="O25" s="105">
        <f t="shared" si="4"/>
        <v>0.5</v>
      </c>
    </row>
    <row r="26" s="70" customFormat="1" hidden="1" spans="1:15">
      <c r="A26" s="107" t="s">
        <v>29</v>
      </c>
      <c r="B26" s="107"/>
      <c r="C26" s="107"/>
      <c r="D26" s="107"/>
      <c r="E26" s="106">
        <f t="shared" si="1"/>
        <v>0</v>
      </c>
      <c r="F26" s="106">
        <v>2.5</v>
      </c>
      <c r="G26" s="109">
        <v>1</v>
      </c>
      <c r="H26" s="106">
        <f t="shared" si="2"/>
        <v>1.5</v>
      </c>
      <c r="I26" s="108">
        <v>0</v>
      </c>
      <c r="J26" s="108">
        <v>0</v>
      </c>
      <c r="K26" s="108">
        <v>1.5</v>
      </c>
      <c r="L26" s="108">
        <v>0</v>
      </c>
      <c r="M26" s="107"/>
      <c r="N26" s="108">
        <v>0</v>
      </c>
      <c r="O26" s="105">
        <f t="shared" si="3"/>
        <v>1.5</v>
      </c>
    </row>
    <row r="27" s="70" customFormat="1" hidden="1" spans="1:15">
      <c r="A27" s="110" t="s">
        <v>153</v>
      </c>
      <c r="B27" s="107"/>
      <c r="C27" s="107"/>
      <c r="D27" s="107"/>
      <c r="E27" s="106">
        <f t="shared" si="1"/>
        <v>0</v>
      </c>
      <c r="F27" s="106">
        <v>1</v>
      </c>
      <c r="G27" s="109">
        <v>1</v>
      </c>
      <c r="H27" s="106">
        <f t="shared" si="2"/>
        <v>0</v>
      </c>
      <c r="I27" s="108"/>
      <c r="J27" s="108"/>
      <c r="K27" s="108"/>
      <c r="L27" s="108"/>
      <c r="M27" s="107"/>
      <c r="N27" s="108"/>
      <c r="O27" s="105">
        <f t="shared" si="3"/>
        <v>0</v>
      </c>
    </row>
    <row r="28" s="70" customFormat="1" hidden="1" spans="1:15">
      <c r="A28" s="107" t="s">
        <v>30</v>
      </c>
      <c r="B28" s="107"/>
      <c r="C28" s="107"/>
      <c r="D28" s="107"/>
      <c r="E28" s="106">
        <f t="shared" si="1"/>
        <v>0</v>
      </c>
      <c r="F28" s="106">
        <v>0</v>
      </c>
      <c r="G28" s="109">
        <v>1</v>
      </c>
      <c r="H28" s="106">
        <f t="shared" si="2"/>
        <v>-1</v>
      </c>
      <c r="I28" s="108">
        <v>0</v>
      </c>
      <c r="J28" s="108">
        <v>0</v>
      </c>
      <c r="K28" s="108">
        <v>-1</v>
      </c>
      <c r="L28" s="108">
        <v>0</v>
      </c>
      <c r="M28" s="107"/>
      <c r="N28" s="108">
        <v>0</v>
      </c>
      <c r="O28" s="105">
        <f t="shared" si="3"/>
        <v>-1</v>
      </c>
    </row>
    <row r="29" s="70" customFormat="1" hidden="1" spans="1:15">
      <c r="A29" s="107" t="s">
        <v>31</v>
      </c>
      <c r="B29" s="107"/>
      <c r="C29" s="107"/>
      <c r="D29" s="107"/>
      <c r="E29" s="106">
        <f t="shared" si="1"/>
        <v>0</v>
      </c>
      <c r="F29" s="106">
        <v>99</v>
      </c>
      <c r="G29" s="109">
        <v>94.2</v>
      </c>
      <c r="H29" s="106">
        <f t="shared" si="2"/>
        <v>4.8</v>
      </c>
      <c r="I29" s="108">
        <v>0</v>
      </c>
      <c r="J29" s="108">
        <v>0</v>
      </c>
      <c r="K29" s="108">
        <v>4.8</v>
      </c>
      <c r="L29" s="108">
        <v>0</v>
      </c>
      <c r="M29" s="107"/>
      <c r="N29" s="108">
        <v>0</v>
      </c>
      <c r="O29" s="105">
        <f t="shared" si="3"/>
        <v>4.8</v>
      </c>
    </row>
    <row r="30" s="70" customFormat="1" hidden="1" spans="1:15">
      <c r="A30" s="107" t="s">
        <v>32</v>
      </c>
      <c r="B30" s="107"/>
      <c r="C30" s="107"/>
      <c r="D30" s="107"/>
      <c r="E30" s="106">
        <f t="shared" si="1"/>
        <v>0</v>
      </c>
      <c r="F30" s="106">
        <v>51</v>
      </c>
      <c r="G30" s="109">
        <v>51</v>
      </c>
      <c r="H30" s="106">
        <f t="shared" si="2"/>
        <v>0</v>
      </c>
      <c r="I30" s="108">
        <v>0</v>
      </c>
      <c r="J30" s="108">
        <v>0</v>
      </c>
      <c r="K30" s="108">
        <v>0</v>
      </c>
      <c r="L30" s="108">
        <v>0</v>
      </c>
      <c r="M30" s="107"/>
      <c r="N30" s="108">
        <v>0</v>
      </c>
      <c r="O30" s="105">
        <f t="shared" si="3"/>
        <v>0</v>
      </c>
    </row>
    <row r="31" s="70" customFormat="1" hidden="1" spans="1:15">
      <c r="A31" s="107" t="s">
        <v>33</v>
      </c>
      <c r="B31" s="107"/>
      <c r="C31" s="107"/>
      <c r="D31" s="107"/>
      <c r="E31" s="106">
        <f t="shared" si="1"/>
        <v>0</v>
      </c>
      <c r="F31" s="106">
        <v>2</v>
      </c>
      <c r="G31" s="109">
        <v>1</v>
      </c>
      <c r="H31" s="106">
        <f t="shared" si="2"/>
        <v>1</v>
      </c>
      <c r="I31" s="108">
        <v>0</v>
      </c>
      <c r="J31" s="108">
        <v>0</v>
      </c>
      <c r="K31" s="108">
        <v>1</v>
      </c>
      <c r="L31" s="108">
        <v>0</v>
      </c>
      <c r="M31" s="107"/>
      <c r="N31" s="108">
        <v>0</v>
      </c>
      <c r="O31" s="105">
        <f t="shared" si="3"/>
        <v>1</v>
      </c>
    </row>
    <row r="32" s="70" customFormat="1" hidden="1" spans="1:15">
      <c r="A32" s="110" t="s">
        <v>154</v>
      </c>
      <c r="B32" s="107"/>
      <c r="C32" s="107"/>
      <c r="D32" s="107"/>
      <c r="E32" s="106">
        <f t="shared" si="1"/>
        <v>0</v>
      </c>
      <c r="F32" s="106">
        <v>61</v>
      </c>
      <c r="G32" s="109">
        <v>61</v>
      </c>
      <c r="H32" s="106">
        <f t="shared" si="2"/>
        <v>0</v>
      </c>
      <c r="I32" s="108"/>
      <c r="J32" s="108"/>
      <c r="K32" s="108"/>
      <c r="L32" s="108"/>
      <c r="M32" s="107"/>
      <c r="N32" s="108"/>
      <c r="O32" s="105">
        <f t="shared" si="3"/>
        <v>0</v>
      </c>
    </row>
    <row r="33" s="70" customFormat="1" hidden="1" spans="1:15">
      <c r="A33" s="110" t="s">
        <v>155</v>
      </c>
      <c r="B33" s="107"/>
      <c r="C33" s="107"/>
      <c r="D33" s="107"/>
      <c r="E33" s="106">
        <f t="shared" si="1"/>
        <v>0</v>
      </c>
      <c r="F33" s="106">
        <v>51</v>
      </c>
      <c r="G33" s="109">
        <v>51</v>
      </c>
      <c r="H33" s="106">
        <f t="shared" si="2"/>
        <v>0</v>
      </c>
      <c r="I33" s="108"/>
      <c r="J33" s="108"/>
      <c r="K33" s="108"/>
      <c r="L33" s="108"/>
      <c r="M33" s="107"/>
      <c r="N33" s="108"/>
      <c r="O33" s="105">
        <f t="shared" si="3"/>
        <v>0</v>
      </c>
    </row>
    <row r="34" s="70" customFormat="1" hidden="1" spans="1:15">
      <c r="A34" s="110" t="s">
        <v>156</v>
      </c>
      <c r="B34" s="107"/>
      <c r="C34" s="107"/>
      <c r="D34" s="107"/>
      <c r="E34" s="106">
        <f t="shared" si="1"/>
        <v>0</v>
      </c>
      <c r="F34" s="106">
        <v>1</v>
      </c>
      <c r="G34" s="109">
        <v>1</v>
      </c>
      <c r="H34" s="106">
        <f t="shared" si="2"/>
        <v>0</v>
      </c>
      <c r="I34" s="108"/>
      <c r="J34" s="108"/>
      <c r="K34" s="108"/>
      <c r="L34" s="108"/>
      <c r="M34" s="107"/>
      <c r="N34" s="108"/>
      <c r="O34" s="105">
        <f t="shared" si="3"/>
        <v>0</v>
      </c>
    </row>
    <row r="35" s="70" customFormat="1" hidden="1" spans="1:15">
      <c r="A35" s="110" t="s">
        <v>157</v>
      </c>
      <c r="B35" s="107"/>
      <c r="C35" s="107"/>
      <c r="D35" s="107"/>
      <c r="E35" s="106">
        <f t="shared" si="1"/>
        <v>0</v>
      </c>
      <c r="F35" s="106">
        <v>1</v>
      </c>
      <c r="G35" s="109">
        <v>1</v>
      </c>
      <c r="H35" s="106">
        <f t="shared" si="2"/>
        <v>0</v>
      </c>
      <c r="I35" s="108"/>
      <c r="J35" s="108"/>
      <c r="K35" s="108"/>
      <c r="L35" s="108"/>
      <c r="M35" s="107"/>
      <c r="N35" s="108"/>
      <c r="O35" s="105">
        <f t="shared" si="3"/>
        <v>0</v>
      </c>
    </row>
    <row r="36" s="70" customFormat="1" hidden="1" spans="1:15">
      <c r="A36" s="107" t="s">
        <v>34</v>
      </c>
      <c r="B36" s="107"/>
      <c r="C36" s="107"/>
      <c r="D36" s="107"/>
      <c r="E36" s="106">
        <f t="shared" si="1"/>
        <v>0</v>
      </c>
      <c r="F36" s="106">
        <v>80</v>
      </c>
      <c r="G36" s="109">
        <v>80</v>
      </c>
      <c r="H36" s="106">
        <f t="shared" si="2"/>
        <v>0</v>
      </c>
      <c r="I36" s="108">
        <v>0</v>
      </c>
      <c r="J36" s="108">
        <v>0</v>
      </c>
      <c r="K36" s="108">
        <v>0</v>
      </c>
      <c r="L36" s="108">
        <v>0</v>
      </c>
      <c r="M36" s="107"/>
      <c r="N36" s="108">
        <v>0</v>
      </c>
      <c r="O36" s="105">
        <f t="shared" si="3"/>
        <v>0</v>
      </c>
    </row>
    <row r="37" s="70" customFormat="1" hidden="1" spans="1:15">
      <c r="A37" s="110" t="s">
        <v>158</v>
      </c>
      <c r="B37" s="107"/>
      <c r="C37" s="107"/>
      <c r="D37" s="107"/>
      <c r="E37" s="106">
        <f t="shared" si="1"/>
        <v>0</v>
      </c>
      <c r="F37" s="106">
        <v>3</v>
      </c>
      <c r="G37" s="109">
        <v>3</v>
      </c>
      <c r="H37" s="106">
        <f t="shared" si="2"/>
        <v>0</v>
      </c>
      <c r="I37" s="108"/>
      <c r="J37" s="108"/>
      <c r="K37" s="108"/>
      <c r="L37" s="108"/>
      <c r="M37" s="107"/>
      <c r="N37" s="108"/>
      <c r="O37" s="105">
        <f t="shared" si="3"/>
        <v>0</v>
      </c>
    </row>
    <row r="38" s="70" customFormat="1" hidden="1" spans="1:15">
      <c r="A38" s="107" t="s">
        <v>39</v>
      </c>
      <c r="B38" s="107"/>
      <c r="C38" s="107"/>
      <c r="D38" s="107"/>
      <c r="E38" s="106">
        <f t="shared" si="1"/>
        <v>0</v>
      </c>
      <c r="F38" s="106">
        <v>176</v>
      </c>
      <c r="G38" s="109">
        <v>176</v>
      </c>
      <c r="H38" s="106">
        <f t="shared" si="2"/>
        <v>0</v>
      </c>
      <c r="I38" s="108">
        <v>0</v>
      </c>
      <c r="J38" s="108">
        <v>0</v>
      </c>
      <c r="K38" s="108">
        <v>0</v>
      </c>
      <c r="L38" s="108">
        <v>0</v>
      </c>
      <c r="M38" s="107"/>
      <c r="N38" s="108">
        <v>0</v>
      </c>
      <c r="O38" s="105">
        <f t="shared" si="3"/>
        <v>0</v>
      </c>
    </row>
    <row r="39" s="70" customFormat="1" hidden="1" spans="1:15">
      <c r="A39" s="110" t="s">
        <v>40</v>
      </c>
      <c r="B39" s="107"/>
      <c r="C39" s="107"/>
      <c r="D39" s="107"/>
      <c r="E39" s="106">
        <f t="shared" si="1"/>
        <v>0</v>
      </c>
      <c r="F39" s="106">
        <v>1</v>
      </c>
      <c r="G39" s="109">
        <v>1</v>
      </c>
      <c r="H39" s="106">
        <f t="shared" si="2"/>
        <v>0</v>
      </c>
      <c r="I39" s="108"/>
      <c r="J39" s="108"/>
      <c r="K39" s="108"/>
      <c r="L39" s="108"/>
      <c r="M39" s="107"/>
      <c r="N39" s="108"/>
      <c r="O39" s="105">
        <f t="shared" si="3"/>
        <v>0</v>
      </c>
    </row>
    <row r="40" s="70" customFormat="1" hidden="1" spans="1:15">
      <c r="A40" s="107" t="s">
        <v>41</v>
      </c>
      <c r="B40" s="107"/>
      <c r="C40" s="107"/>
      <c r="D40" s="107"/>
      <c r="E40" s="106">
        <f t="shared" si="1"/>
        <v>0</v>
      </c>
      <c r="F40" s="106">
        <v>140.5</v>
      </c>
      <c r="G40" s="109">
        <v>134</v>
      </c>
      <c r="H40" s="106">
        <f t="shared" si="2"/>
        <v>6.5</v>
      </c>
      <c r="I40" s="108">
        <v>0</v>
      </c>
      <c r="J40" s="108">
        <v>5</v>
      </c>
      <c r="K40" s="108">
        <v>1.5</v>
      </c>
      <c r="L40" s="108">
        <v>0</v>
      </c>
      <c r="M40" s="107"/>
      <c r="N40" s="108">
        <v>0</v>
      </c>
      <c r="O40" s="105">
        <f t="shared" si="3"/>
        <v>6.5</v>
      </c>
    </row>
    <row r="41" s="70" customFormat="1" hidden="1" spans="1:15">
      <c r="A41" s="110" t="s">
        <v>159</v>
      </c>
      <c r="B41" s="107"/>
      <c r="C41" s="107"/>
      <c r="D41" s="107"/>
      <c r="E41" s="106">
        <f t="shared" si="1"/>
        <v>0</v>
      </c>
      <c r="F41" s="106">
        <v>1</v>
      </c>
      <c r="G41" s="109">
        <v>1</v>
      </c>
      <c r="H41" s="106">
        <f t="shared" si="2"/>
        <v>0</v>
      </c>
      <c r="I41" s="108"/>
      <c r="J41" s="108"/>
      <c r="K41" s="108"/>
      <c r="L41" s="108"/>
      <c r="M41" s="107"/>
      <c r="N41" s="108"/>
      <c r="O41" s="105">
        <f t="shared" si="3"/>
        <v>0</v>
      </c>
    </row>
    <row r="42" s="70" customFormat="1" hidden="1" spans="1:15">
      <c r="A42" s="110" t="s">
        <v>160</v>
      </c>
      <c r="B42" s="107"/>
      <c r="C42" s="107"/>
      <c r="D42" s="107"/>
      <c r="E42" s="106">
        <f t="shared" si="1"/>
        <v>0</v>
      </c>
      <c r="F42" s="106">
        <v>50</v>
      </c>
      <c r="G42" s="109">
        <v>50</v>
      </c>
      <c r="H42" s="106">
        <f t="shared" si="2"/>
        <v>0</v>
      </c>
      <c r="I42" s="108"/>
      <c r="J42" s="108"/>
      <c r="K42" s="108"/>
      <c r="L42" s="108"/>
      <c r="M42" s="107"/>
      <c r="N42" s="108"/>
      <c r="O42" s="105">
        <f t="shared" si="3"/>
        <v>0</v>
      </c>
    </row>
    <row r="43" s="70" customFormat="1" hidden="1" spans="1:15">
      <c r="A43" s="114" t="s">
        <v>161</v>
      </c>
      <c r="B43" s="107"/>
      <c r="C43" s="107"/>
      <c r="D43" s="107"/>
      <c r="E43" s="106">
        <f t="shared" si="1"/>
        <v>0</v>
      </c>
      <c r="F43" s="106">
        <v>3.5</v>
      </c>
      <c r="G43" s="109">
        <v>3.5</v>
      </c>
      <c r="H43" s="106">
        <f t="shared" si="2"/>
        <v>0</v>
      </c>
      <c r="I43" s="108">
        <v>0</v>
      </c>
      <c r="J43" s="108">
        <v>0</v>
      </c>
      <c r="K43" s="108">
        <v>-3.5</v>
      </c>
      <c r="L43" s="108">
        <v>3.5</v>
      </c>
      <c r="M43" s="107"/>
      <c r="N43" s="108">
        <v>0</v>
      </c>
      <c r="O43" s="105">
        <f t="shared" si="3"/>
        <v>0</v>
      </c>
    </row>
    <row r="44" s="70" customFormat="1" hidden="1" spans="1:15">
      <c r="A44" s="105" t="s">
        <v>42</v>
      </c>
      <c r="B44" s="105">
        <f>B45+B67+B71+B76+B82+B87+B92+B97+B101+B105+B111+B116+B121+B125+B129+B133+B137+B141+B144+B159+B179</f>
        <v>4591.1</v>
      </c>
      <c r="C44" s="105">
        <f t="shared" ref="C44:N44" si="5">C45+C67+C71+C76+C82+C87+C92+C97+C101+C105+C111+C116+C121+C125+C129+C133+C137+C141+C144+C159+C179</f>
        <v>257101.6</v>
      </c>
      <c r="D44" s="105">
        <f t="shared" si="5"/>
        <v>213694.4</v>
      </c>
      <c r="E44" s="105">
        <f t="shared" si="1"/>
        <v>43407.2</v>
      </c>
      <c r="F44" s="105">
        <f t="shared" si="5"/>
        <v>33870.57</v>
      </c>
      <c r="G44" s="105">
        <f t="shared" si="5"/>
        <v>29690.06</v>
      </c>
      <c r="H44" s="105">
        <f t="shared" si="2"/>
        <v>4180.51</v>
      </c>
      <c r="I44" s="105">
        <f t="shared" si="5"/>
        <v>276</v>
      </c>
      <c r="J44" s="105">
        <f t="shared" si="5"/>
        <v>590.22</v>
      </c>
      <c r="K44" s="105">
        <f t="shared" si="5"/>
        <v>-807.53</v>
      </c>
      <c r="L44" s="105">
        <f t="shared" si="5"/>
        <v>2313.88</v>
      </c>
      <c r="M44" s="105">
        <f t="shared" si="5"/>
        <v>1807.94</v>
      </c>
      <c r="N44" s="105">
        <f t="shared" si="5"/>
        <v>7210</v>
      </c>
      <c r="O44" s="105">
        <f t="shared" si="3"/>
        <v>54797.71</v>
      </c>
    </row>
    <row r="45" s="70" customFormat="1" hidden="1" spans="1:15">
      <c r="A45" s="115" t="s">
        <v>43</v>
      </c>
      <c r="B45" s="115">
        <f>SUM(B46:B66)</f>
        <v>1658.1</v>
      </c>
      <c r="C45" s="115">
        <f t="shared" ref="C45:N45" si="6">SUM(C46:C66)</f>
        <v>92853.6</v>
      </c>
      <c r="D45" s="115">
        <f t="shared" si="6"/>
        <v>77176.88</v>
      </c>
      <c r="E45" s="105">
        <f t="shared" si="1"/>
        <v>15676.72</v>
      </c>
      <c r="F45" s="115">
        <f t="shared" si="6"/>
        <v>5262.75</v>
      </c>
      <c r="G45" s="115">
        <f t="shared" si="6"/>
        <v>4416.61</v>
      </c>
      <c r="H45" s="105">
        <f t="shared" si="2"/>
        <v>846.14</v>
      </c>
      <c r="I45" s="115">
        <f t="shared" si="6"/>
        <v>3</v>
      </c>
      <c r="J45" s="115">
        <f t="shared" si="6"/>
        <v>109.9</v>
      </c>
      <c r="K45" s="115">
        <f t="shared" si="6"/>
        <v>-274.26</v>
      </c>
      <c r="L45" s="115">
        <f t="shared" si="6"/>
        <v>354.51</v>
      </c>
      <c r="M45" s="115">
        <f t="shared" si="6"/>
        <v>652.99</v>
      </c>
      <c r="N45" s="115">
        <f t="shared" si="6"/>
        <v>840</v>
      </c>
      <c r="O45" s="105">
        <f t="shared" si="3"/>
        <v>17362.86</v>
      </c>
    </row>
    <row r="46" s="70" customFormat="1" hidden="1" spans="1:15">
      <c r="A46" s="116" t="s">
        <v>162</v>
      </c>
      <c r="B46" s="117">
        <v>0</v>
      </c>
      <c r="C46" s="117"/>
      <c r="D46" s="116"/>
      <c r="E46" s="106">
        <f t="shared" si="1"/>
        <v>0</v>
      </c>
      <c r="F46" s="106">
        <v>4363.92</v>
      </c>
      <c r="G46" s="109">
        <v>4173.77</v>
      </c>
      <c r="H46" s="106">
        <f t="shared" si="2"/>
        <v>190.15</v>
      </c>
      <c r="I46" s="108">
        <v>0</v>
      </c>
      <c r="J46" s="108">
        <v>109.9</v>
      </c>
      <c r="K46" s="108">
        <v>-274.26</v>
      </c>
      <c r="L46" s="108">
        <v>354.51</v>
      </c>
      <c r="M46" s="109"/>
      <c r="N46" s="108">
        <v>840</v>
      </c>
      <c r="O46" s="105">
        <f t="shared" si="3"/>
        <v>1030.15</v>
      </c>
    </row>
    <row r="47" s="70" customFormat="1" hidden="1" spans="1:15">
      <c r="A47" s="118" t="s">
        <v>163</v>
      </c>
      <c r="B47" s="117">
        <v>71.6</v>
      </c>
      <c r="C47" s="117">
        <v>4009.6</v>
      </c>
      <c r="D47" s="109">
        <v>3332.69</v>
      </c>
      <c r="E47" s="106">
        <f t="shared" si="1"/>
        <v>676.91</v>
      </c>
      <c r="F47" s="106">
        <v>39.97</v>
      </c>
      <c r="G47" s="109">
        <v>11.74</v>
      </c>
      <c r="H47" s="106">
        <f t="shared" si="2"/>
        <v>28.23</v>
      </c>
      <c r="I47" s="108">
        <v>0</v>
      </c>
      <c r="J47" s="108"/>
      <c r="K47" s="108">
        <v>0</v>
      </c>
      <c r="L47" s="108">
        <v>0</v>
      </c>
      <c r="M47" s="109">
        <v>28.23</v>
      </c>
      <c r="N47" s="108">
        <v>0</v>
      </c>
      <c r="O47" s="105">
        <f t="shared" si="3"/>
        <v>705.14</v>
      </c>
    </row>
    <row r="48" s="70" customFormat="1" hidden="1" spans="1:15">
      <c r="A48" s="118" t="s">
        <v>164</v>
      </c>
      <c r="B48" s="117">
        <v>85.6</v>
      </c>
      <c r="C48" s="117">
        <v>4793.6</v>
      </c>
      <c r="D48" s="109">
        <v>3984.28</v>
      </c>
      <c r="E48" s="106">
        <f t="shared" si="1"/>
        <v>809.32</v>
      </c>
      <c r="F48" s="106">
        <v>45.45</v>
      </c>
      <c r="G48" s="109">
        <v>11.74</v>
      </c>
      <c r="H48" s="106">
        <f t="shared" si="2"/>
        <v>33.71</v>
      </c>
      <c r="I48" s="108">
        <v>0</v>
      </c>
      <c r="J48" s="108"/>
      <c r="K48" s="108">
        <v>0</v>
      </c>
      <c r="L48" s="108">
        <v>0</v>
      </c>
      <c r="M48" s="109">
        <v>33.71</v>
      </c>
      <c r="N48" s="108">
        <v>0</v>
      </c>
      <c r="O48" s="105">
        <f t="shared" si="3"/>
        <v>843.03</v>
      </c>
    </row>
    <row r="49" s="70" customFormat="1" hidden="1" spans="1:15">
      <c r="A49" s="118" t="s">
        <v>165</v>
      </c>
      <c r="B49" s="117">
        <v>122</v>
      </c>
      <c r="C49" s="117">
        <v>6832</v>
      </c>
      <c r="D49" s="109">
        <v>5678.53</v>
      </c>
      <c r="E49" s="106">
        <f t="shared" si="1"/>
        <v>1153.47</v>
      </c>
      <c r="F49" s="106">
        <v>59.78</v>
      </c>
      <c r="G49" s="109">
        <v>11.74</v>
      </c>
      <c r="H49" s="106">
        <f t="shared" si="2"/>
        <v>48.04</v>
      </c>
      <c r="I49" s="108">
        <v>0</v>
      </c>
      <c r="J49" s="108"/>
      <c r="K49" s="108">
        <v>0</v>
      </c>
      <c r="L49" s="108">
        <v>0</v>
      </c>
      <c r="M49" s="109">
        <v>48.04</v>
      </c>
      <c r="N49" s="108">
        <v>0</v>
      </c>
      <c r="O49" s="105">
        <f t="shared" si="3"/>
        <v>1201.51</v>
      </c>
    </row>
    <row r="50" s="70" customFormat="1" hidden="1" spans="1:15">
      <c r="A50" s="118" t="s">
        <v>166</v>
      </c>
      <c r="B50" s="117">
        <v>192.5</v>
      </c>
      <c r="C50" s="117">
        <v>10780</v>
      </c>
      <c r="D50" s="109">
        <v>8959.98</v>
      </c>
      <c r="E50" s="106">
        <f t="shared" si="1"/>
        <v>1820.02</v>
      </c>
      <c r="F50" s="106">
        <v>87.55</v>
      </c>
      <c r="G50" s="109">
        <v>11.74</v>
      </c>
      <c r="H50" s="106">
        <f t="shared" si="2"/>
        <v>75.81</v>
      </c>
      <c r="I50" s="108">
        <v>0</v>
      </c>
      <c r="J50" s="108"/>
      <c r="K50" s="108">
        <v>0</v>
      </c>
      <c r="L50" s="108">
        <v>0</v>
      </c>
      <c r="M50" s="109">
        <v>75.81</v>
      </c>
      <c r="N50" s="108">
        <v>0</v>
      </c>
      <c r="O50" s="105">
        <f t="shared" si="3"/>
        <v>1895.83</v>
      </c>
    </row>
    <row r="51" s="70" customFormat="1" hidden="1" spans="1:15">
      <c r="A51" s="118" t="s">
        <v>167</v>
      </c>
      <c r="B51" s="117">
        <v>96</v>
      </c>
      <c r="C51" s="117">
        <v>5376</v>
      </c>
      <c r="D51" s="109">
        <v>4468.35</v>
      </c>
      <c r="E51" s="106">
        <f t="shared" si="1"/>
        <v>907.65</v>
      </c>
      <c r="F51" s="106">
        <v>49.54</v>
      </c>
      <c r="G51" s="109">
        <v>11.74</v>
      </c>
      <c r="H51" s="106">
        <f t="shared" si="2"/>
        <v>37.8</v>
      </c>
      <c r="I51" s="108">
        <v>0</v>
      </c>
      <c r="J51" s="108"/>
      <c r="K51" s="108">
        <v>0</v>
      </c>
      <c r="L51" s="108">
        <v>0</v>
      </c>
      <c r="M51" s="109">
        <v>37.8</v>
      </c>
      <c r="N51" s="108">
        <v>0</v>
      </c>
      <c r="O51" s="105">
        <f t="shared" si="3"/>
        <v>945.45</v>
      </c>
    </row>
    <row r="52" s="70" customFormat="1" hidden="1" spans="1:15">
      <c r="A52" s="118" t="s">
        <v>168</v>
      </c>
      <c r="B52" s="117">
        <v>94.6</v>
      </c>
      <c r="C52" s="117">
        <v>5297.6</v>
      </c>
      <c r="D52" s="109">
        <v>4403.19</v>
      </c>
      <c r="E52" s="106">
        <f t="shared" si="1"/>
        <v>894.41</v>
      </c>
      <c r="F52" s="106">
        <v>48.99</v>
      </c>
      <c r="G52" s="109">
        <v>11.74</v>
      </c>
      <c r="H52" s="106">
        <f t="shared" si="2"/>
        <v>37.25</v>
      </c>
      <c r="I52" s="108">
        <v>0</v>
      </c>
      <c r="J52" s="108"/>
      <c r="K52" s="108">
        <v>0</v>
      </c>
      <c r="L52" s="108">
        <v>0</v>
      </c>
      <c r="M52" s="109">
        <v>37.25</v>
      </c>
      <c r="N52" s="108">
        <v>0</v>
      </c>
      <c r="O52" s="105">
        <f t="shared" si="3"/>
        <v>931.66</v>
      </c>
    </row>
    <row r="53" s="70" customFormat="1" hidden="1" spans="1:15">
      <c r="A53" s="118" t="s">
        <v>169</v>
      </c>
      <c r="B53" s="117">
        <v>44</v>
      </c>
      <c r="C53" s="117">
        <v>2464</v>
      </c>
      <c r="D53" s="109">
        <v>2048</v>
      </c>
      <c r="E53" s="106">
        <f t="shared" si="1"/>
        <v>416</v>
      </c>
      <c r="F53" s="106">
        <v>29.07</v>
      </c>
      <c r="G53" s="109">
        <v>11.74</v>
      </c>
      <c r="H53" s="106">
        <f t="shared" si="2"/>
        <v>17.33</v>
      </c>
      <c r="I53" s="108">
        <v>0</v>
      </c>
      <c r="J53" s="108"/>
      <c r="K53" s="108">
        <v>0</v>
      </c>
      <c r="L53" s="108">
        <v>0</v>
      </c>
      <c r="M53" s="109">
        <v>17.33</v>
      </c>
      <c r="N53" s="108">
        <v>0</v>
      </c>
      <c r="O53" s="105">
        <f t="shared" si="3"/>
        <v>433.33</v>
      </c>
    </row>
    <row r="54" s="70" customFormat="1" hidden="1" spans="1:15">
      <c r="A54" s="118" t="s">
        <v>170</v>
      </c>
      <c r="B54" s="117">
        <v>91.8</v>
      </c>
      <c r="C54" s="117">
        <v>5140.8</v>
      </c>
      <c r="D54" s="109">
        <v>4272.86</v>
      </c>
      <c r="E54" s="106">
        <f t="shared" si="1"/>
        <v>867.94</v>
      </c>
      <c r="F54" s="106">
        <v>47.89</v>
      </c>
      <c r="G54" s="109">
        <v>11.74</v>
      </c>
      <c r="H54" s="106">
        <f t="shared" si="2"/>
        <v>36.15</v>
      </c>
      <c r="I54" s="108">
        <v>0</v>
      </c>
      <c r="J54" s="108"/>
      <c r="K54" s="108">
        <v>0</v>
      </c>
      <c r="L54" s="108">
        <v>0</v>
      </c>
      <c r="M54" s="109">
        <v>36.15</v>
      </c>
      <c r="N54" s="108">
        <v>0</v>
      </c>
      <c r="O54" s="105">
        <f t="shared" si="3"/>
        <v>904.09</v>
      </c>
    </row>
    <row r="55" s="70" customFormat="1" hidden="1" spans="1:15">
      <c r="A55" s="118" t="s">
        <v>171</v>
      </c>
      <c r="B55" s="117">
        <v>54.5</v>
      </c>
      <c r="C55" s="117">
        <v>3052</v>
      </c>
      <c r="D55" s="109">
        <v>2536.72</v>
      </c>
      <c r="E55" s="106">
        <f t="shared" si="1"/>
        <v>515.28</v>
      </c>
      <c r="F55" s="106">
        <v>33.2</v>
      </c>
      <c r="G55" s="109">
        <v>11.74</v>
      </c>
      <c r="H55" s="106">
        <f t="shared" si="2"/>
        <v>21.46</v>
      </c>
      <c r="I55" s="108">
        <v>0</v>
      </c>
      <c r="J55" s="108"/>
      <c r="K55" s="108">
        <v>0</v>
      </c>
      <c r="L55" s="108">
        <v>0</v>
      </c>
      <c r="M55" s="109">
        <v>21.46</v>
      </c>
      <c r="N55" s="108">
        <v>0</v>
      </c>
      <c r="O55" s="105">
        <f t="shared" si="3"/>
        <v>536.74</v>
      </c>
    </row>
    <row r="56" s="70" customFormat="1" hidden="1" spans="1:15">
      <c r="A56" s="118" t="s">
        <v>172</v>
      </c>
      <c r="B56" s="117">
        <v>72</v>
      </c>
      <c r="C56" s="117">
        <v>4032</v>
      </c>
      <c r="D56" s="109">
        <v>3351.27</v>
      </c>
      <c r="E56" s="106">
        <f t="shared" si="1"/>
        <v>680.73</v>
      </c>
      <c r="F56" s="106">
        <v>40.09</v>
      </c>
      <c r="G56" s="109">
        <v>11.74</v>
      </c>
      <c r="H56" s="106">
        <f t="shared" si="2"/>
        <v>28.35</v>
      </c>
      <c r="I56" s="108">
        <v>0</v>
      </c>
      <c r="J56" s="108"/>
      <c r="K56" s="108">
        <v>0</v>
      </c>
      <c r="L56" s="108">
        <v>0</v>
      </c>
      <c r="M56" s="109">
        <v>28.35</v>
      </c>
      <c r="N56" s="108">
        <v>0</v>
      </c>
      <c r="O56" s="105">
        <f t="shared" si="3"/>
        <v>709.08</v>
      </c>
    </row>
    <row r="57" s="70" customFormat="1" hidden="1" spans="1:15">
      <c r="A57" s="118" t="s">
        <v>173</v>
      </c>
      <c r="B57" s="117">
        <v>151.5</v>
      </c>
      <c r="C57" s="117">
        <v>8484</v>
      </c>
      <c r="D57" s="109">
        <v>7051.62</v>
      </c>
      <c r="E57" s="106">
        <f t="shared" si="1"/>
        <v>1432.38</v>
      </c>
      <c r="F57" s="106">
        <v>76.4</v>
      </c>
      <c r="G57" s="109">
        <v>13.74</v>
      </c>
      <c r="H57" s="106">
        <f t="shared" si="2"/>
        <v>62.66</v>
      </c>
      <c r="I57" s="108">
        <v>3</v>
      </c>
      <c r="J57" s="108"/>
      <c r="K57" s="108">
        <v>0</v>
      </c>
      <c r="L57" s="108">
        <v>0</v>
      </c>
      <c r="M57" s="109">
        <v>59.66</v>
      </c>
      <c r="N57" s="108">
        <v>0</v>
      </c>
      <c r="O57" s="105">
        <f t="shared" si="3"/>
        <v>1495.04</v>
      </c>
    </row>
    <row r="58" s="70" customFormat="1" hidden="1" spans="1:15">
      <c r="A58" s="118" t="s">
        <v>174</v>
      </c>
      <c r="B58" s="117">
        <v>86.6</v>
      </c>
      <c r="C58" s="117">
        <v>4849.6</v>
      </c>
      <c r="D58" s="109">
        <v>4030.83</v>
      </c>
      <c r="E58" s="106">
        <f t="shared" si="1"/>
        <v>818.77</v>
      </c>
      <c r="F58" s="106">
        <v>45.84</v>
      </c>
      <c r="G58" s="109">
        <v>11.74</v>
      </c>
      <c r="H58" s="106">
        <f t="shared" si="2"/>
        <v>34.1</v>
      </c>
      <c r="I58" s="108">
        <v>0</v>
      </c>
      <c r="J58" s="108"/>
      <c r="K58" s="108">
        <v>0</v>
      </c>
      <c r="L58" s="108">
        <v>0</v>
      </c>
      <c r="M58" s="109">
        <v>34.1</v>
      </c>
      <c r="N58" s="108">
        <v>0</v>
      </c>
      <c r="O58" s="105">
        <f t="shared" si="3"/>
        <v>852.87</v>
      </c>
    </row>
    <row r="59" s="70" customFormat="1" hidden="1" spans="1:15">
      <c r="A59" s="118" t="s">
        <v>175</v>
      </c>
      <c r="B59" s="117">
        <v>51.5</v>
      </c>
      <c r="C59" s="117">
        <v>2884</v>
      </c>
      <c r="D59" s="109">
        <v>2397.09</v>
      </c>
      <c r="E59" s="106">
        <f t="shared" si="1"/>
        <v>486.91</v>
      </c>
      <c r="F59" s="106">
        <v>32.02</v>
      </c>
      <c r="G59" s="109">
        <v>11.74</v>
      </c>
      <c r="H59" s="106">
        <f t="shared" si="2"/>
        <v>20.28</v>
      </c>
      <c r="I59" s="108">
        <v>0</v>
      </c>
      <c r="J59" s="108"/>
      <c r="K59" s="108">
        <v>0</v>
      </c>
      <c r="L59" s="108">
        <v>0</v>
      </c>
      <c r="M59" s="109">
        <v>20.28</v>
      </c>
      <c r="N59" s="108">
        <v>0</v>
      </c>
      <c r="O59" s="105">
        <f t="shared" si="3"/>
        <v>507.19</v>
      </c>
    </row>
    <row r="60" s="70" customFormat="1" hidden="1" spans="1:15">
      <c r="A60" s="118" t="s">
        <v>176</v>
      </c>
      <c r="B60" s="117">
        <v>26.1</v>
      </c>
      <c r="C60" s="117">
        <v>1461.6</v>
      </c>
      <c r="D60" s="109">
        <v>1214.83</v>
      </c>
      <c r="E60" s="106">
        <f t="shared" si="1"/>
        <v>246.77</v>
      </c>
      <c r="F60" s="106">
        <v>22.52</v>
      </c>
      <c r="G60" s="109">
        <v>12.24</v>
      </c>
      <c r="H60" s="106">
        <f t="shared" si="2"/>
        <v>10.28</v>
      </c>
      <c r="I60" s="108">
        <v>0</v>
      </c>
      <c r="J60" s="108"/>
      <c r="K60" s="108">
        <v>0</v>
      </c>
      <c r="L60" s="108">
        <v>0</v>
      </c>
      <c r="M60" s="109">
        <v>10.28</v>
      </c>
      <c r="N60" s="108">
        <v>0</v>
      </c>
      <c r="O60" s="105">
        <f t="shared" si="3"/>
        <v>257.05</v>
      </c>
    </row>
    <row r="61" s="70" customFormat="1" hidden="1" spans="1:15">
      <c r="A61" s="118" t="s">
        <v>177</v>
      </c>
      <c r="B61" s="117">
        <v>33.7</v>
      </c>
      <c r="C61" s="117">
        <v>1887.2</v>
      </c>
      <c r="D61" s="109">
        <v>1568.58</v>
      </c>
      <c r="E61" s="106">
        <f t="shared" si="1"/>
        <v>318.62</v>
      </c>
      <c r="F61" s="106">
        <v>25.51</v>
      </c>
      <c r="G61" s="109">
        <v>12.24</v>
      </c>
      <c r="H61" s="106">
        <f t="shared" si="2"/>
        <v>13.27</v>
      </c>
      <c r="I61" s="108">
        <v>0</v>
      </c>
      <c r="J61" s="108"/>
      <c r="K61" s="108">
        <v>0</v>
      </c>
      <c r="L61" s="108">
        <v>0</v>
      </c>
      <c r="M61" s="109">
        <v>13.27</v>
      </c>
      <c r="N61" s="108">
        <v>0</v>
      </c>
      <c r="O61" s="105">
        <f t="shared" si="3"/>
        <v>331.89</v>
      </c>
    </row>
    <row r="62" s="70" customFormat="1" hidden="1" spans="1:15">
      <c r="A62" s="118" t="s">
        <v>178</v>
      </c>
      <c r="B62" s="117">
        <v>70.3</v>
      </c>
      <c r="C62" s="117">
        <v>3936.8</v>
      </c>
      <c r="D62" s="109">
        <v>3272.14</v>
      </c>
      <c r="E62" s="106">
        <f t="shared" si="1"/>
        <v>664.66</v>
      </c>
      <c r="F62" s="106">
        <v>39.92</v>
      </c>
      <c r="G62" s="109">
        <v>12.24</v>
      </c>
      <c r="H62" s="106">
        <f t="shared" si="2"/>
        <v>27.68</v>
      </c>
      <c r="I62" s="108">
        <v>0</v>
      </c>
      <c r="J62" s="108"/>
      <c r="K62" s="108">
        <v>0</v>
      </c>
      <c r="L62" s="108">
        <v>0</v>
      </c>
      <c r="M62" s="109">
        <v>27.68</v>
      </c>
      <c r="N62" s="108">
        <v>0</v>
      </c>
      <c r="O62" s="105">
        <f t="shared" si="3"/>
        <v>692.34</v>
      </c>
    </row>
    <row r="63" s="70" customFormat="1" hidden="1" spans="1:15">
      <c r="A63" s="118" t="s">
        <v>179</v>
      </c>
      <c r="B63" s="117">
        <v>107</v>
      </c>
      <c r="C63" s="117">
        <v>5992</v>
      </c>
      <c r="D63" s="109">
        <v>4980.35</v>
      </c>
      <c r="E63" s="106">
        <f t="shared" si="1"/>
        <v>1011.65</v>
      </c>
      <c r="F63" s="106">
        <v>57.42</v>
      </c>
      <c r="G63" s="109">
        <v>15.28</v>
      </c>
      <c r="H63" s="106">
        <f t="shared" si="2"/>
        <v>42.14</v>
      </c>
      <c r="I63" s="108">
        <v>0</v>
      </c>
      <c r="J63" s="108"/>
      <c r="K63" s="108">
        <v>0</v>
      </c>
      <c r="L63" s="108">
        <v>0</v>
      </c>
      <c r="M63" s="109">
        <v>42.14</v>
      </c>
      <c r="N63" s="108">
        <v>0</v>
      </c>
      <c r="O63" s="105">
        <f t="shared" si="3"/>
        <v>1053.79</v>
      </c>
    </row>
    <row r="64" s="70" customFormat="1" hidden="1" spans="1:15">
      <c r="A64" s="118" t="s">
        <v>180</v>
      </c>
      <c r="B64" s="117">
        <v>78.1</v>
      </c>
      <c r="C64" s="117">
        <v>4373.6</v>
      </c>
      <c r="D64" s="109">
        <v>3635.19</v>
      </c>
      <c r="E64" s="106">
        <f t="shared" si="1"/>
        <v>738.41</v>
      </c>
      <c r="F64" s="106">
        <v>42.5</v>
      </c>
      <c r="G64" s="109">
        <v>11.74</v>
      </c>
      <c r="H64" s="106">
        <f t="shared" si="2"/>
        <v>30.76</v>
      </c>
      <c r="I64" s="108">
        <v>0</v>
      </c>
      <c r="J64" s="108"/>
      <c r="K64" s="108">
        <v>0</v>
      </c>
      <c r="L64" s="108">
        <v>0</v>
      </c>
      <c r="M64" s="109">
        <v>30.76</v>
      </c>
      <c r="N64" s="108">
        <v>0</v>
      </c>
      <c r="O64" s="105">
        <f t="shared" si="3"/>
        <v>769.17</v>
      </c>
    </row>
    <row r="65" s="70" customFormat="1" hidden="1" spans="1:15">
      <c r="A65" s="118" t="s">
        <v>181</v>
      </c>
      <c r="B65" s="117">
        <v>62</v>
      </c>
      <c r="C65" s="117">
        <v>3472</v>
      </c>
      <c r="D65" s="109">
        <v>2885.81</v>
      </c>
      <c r="E65" s="106">
        <f t="shared" si="1"/>
        <v>586.19</v>
      </c>
      <c r="F65" s="106">
        <v>36.66</v>
      </c>
      <c r="G65" s="109">
        <v>12.24</v>
      </c>
      <c r="H65" s="106">
        <f t="shared" si="2"/>
        <v>24.42</v>
      </c>
      <c r="I65" s="108">
        <v>0</v>
      </c>
      <c r="J65" s="108"/>
      <c r="K65" s="108">
        <v>0</v>
      </c>
      <c r="L65" s="108">
        <v>0</v>
      </c>
      <c r="M65" s="109">
        <v>24.42</v>
      </c>
      <c r="N65" s="108">
        <v>0</v>
      </c>
      <c r="O65" s="105">
        <f t="shared" si="3"/>
        <v>610.61</v>
      </c>
    </row>
    <row r="66" s="70" customFormat="1" hidden="1" spans="1:15">
      <c r="A66" s="118" t="s">
        <v>182</v>
      </c>
      <c r="B66" s="117">
        <v>66.7</v>
      </c>
      <c r="C66" s="117">
        <v>3735.2</v>
      </c>
      <c r="D66" s="109">
        <v>3104.57</v>
      </c>
      <c r="E66" s="106">
        <f t="shared" si="1"/>
        <v>630.63</v>
      </c>
      <c r="F66" s="106">
        <v>38.51</v>
      </c>
      <c r="G66" s="109">
        <v>12.24</v>
      </c>
      <c r="H66" s="106">
        <f t="shared" si="2"/>
        <v>26.27</v>
      </c>
      <c r="I66" s="108">
        <v>0</v>
      </c>
      <c r="J66" s="108"/>
      <c r="K66" s="108">
        <v>0</v>
      </c>
      <c r="L66" s="108">
        <v>0</v>
      </c>
      <c r="M66" s="109">
        <v>26.27</v>
      </c>
      <c r="N66" s="108">
        <v>0</v>
      </c>
      <c r="O66" s="105">
        <f t="shared" si="3"/>
        <v>656.9</v>
      </c>
    </row>
    <row r="67" s="95" customFormat="1" hidden="1" spans="1:15">
      <c r="A67" s="115" t="s">
        <v>44</v>
      </c>
      <c r="B67" s="115">
        <f>SUM(B68:B70)</f>
        <v>99.9</v>
      </c>
      <c r="C67" s="115">
        <f t="shared" ref="C67:N67" si="7">SUM(C68:C70)</f>
        <v>5594.4</v>
      </c>
      <c r="D67" s="115">
        <f t="shared" si="7"/>
        <v>4649.88</v>
      </c>
      <c r="E67" s="105">
        <f t="shared" si="1"/>
        <v>944.52</v>
      </c>
      <c r="F67" s="115">
        <f t="shared" si="7"/>
        <v>940.02</v>
      </c>
      <c r="G67" s="115">
        <f t="shared" si="7"/>
        <v>834.52</v>
      </c>
      <c r="H67" s="105">
        <f t="shared" si="2"/>
        <v>105.5</v>
      </c>
      <c r="I67" s="115">
        <f t="shared" si="7"/>
        <v>0</v>
      </c>
      <c r="J67" s="115">
        <f t="shared" si="7"/>
        <v>18.6</v>
      </c>
      <c r="K67" s="115">
        <f t="shared" si="7"/>
        <v>-37.67</v>
      </c>
      <c r="L67" s="115">
        <f t="shared" si="7"/>
        <v>85.23</v>
      </c>
      <c r="M67" s="115">
        <f t="shared" si="7"/>
        <v>39.34</v>
      </c>
      <c r="N67" s="115">
        <f t="shared" si="7"/>
        <v>730</v>
      </c>
      <c r="O67" s="105">
        <f t="shared" si="3"/>
        <v>1780.02</v>
      </c>
    </row>
    <row r="68" s="70" customFormat="1" hidden="1" spans="1:15">
      <c r="A68" s="116" t="s">
        <v>183</v>
      </c>
      <c r="B68" s="117">
        <v>0</v>
      </c>
      <c r="C68" s="117">
        <v>0</v>
      </c>
      <c r="D68" s="109">
        <v>0</v>
      </c>
      <c r="E68" s="106">
        <f t="shared" si="1"/>
        <v>0</v>
      </c>
      <c r="F68" s="106">
        <v>878.94</v>
      </c>
      <c r="G68" s="109">
        <v>812.78</v>
      </c>
      <c r="H68" s="106">
        <f t="shared" si="2"/>
        <v>66.16</v>
      </c>
      <c r="I68" s="108">
        <v>0</v>
      </c>
      <c r="J68" s="108">
        <v>18.6</v>
      </c>
      <c r="K68" s="108">
        <v>-37.67</v>
      </c>
      <c r="L68" s="108">
        <v>85.23</v>
      </c>
      <c r="M68" s="109">
        <v>0</v>
      </c>
      <c r="N68" s="108">
        <v>730</v>
      </c>
      <c r="O68" s="105">
        <f t="shared" si="3"/>
        <v>796.16</v>
      </c>
    </row>
    <row r="69" s="70" customFormat="1" hidden="1" spans="1:15">
      <c r="A69" s="116" t="s">
        <v>184</v>
      </c>
      <c r="B69" s="117">
        <v>76.8</v>
      </c>
      <c r="C69" s="117">
        <v>4300.8</v>
      </c>
      <c r="D69" s="109">
        <v>3574.68</v>
      </c>
      <c r="E69" s="106">
        <f t="shared" si="1"/>
        <v>726.12</v>
      </c>
      <c r="F69" s="106">
        <v>41.11</v>
      </c>
      <c r="G69" s="109">
        <v>10.87</v>
      </c>
      <c r="H69" s="106">
        <f t="shared" si="2"/>
        <v>30.24</v>
      </c>
      <c r="I69" s="108">
        <v>0</v>
      </c>
      <c r="J69" s="108"/>
      <c r="K69" s="108">
        <v>0</v>
      </c>
      <c r="L69" s="108">
        <v>0</v>
      </c>
      <c r="M69" s="109">
        <v>30.24</v>
      </c>
      <c r="N69" s="108">
        <v>0</v>
      </c>
      <c r="O69" s="105">
        <f t="shared" si="3"/>
        <v>756.36</v>
      </c>
    </row>
    <row r="70" s="70" customFormat="1" hidden="1" spans="1:15">
      <c r="A70" s="116" t="s">
        <v>185</v>
      </c>
      <c r="B70" s="117">
        <v>23.1</v>
      </c>
      <c r="C70" s="117">
        <v>1293.6</v>
      </c>
      <c r="D70" s="109">
        <v>1075.2</v>
      </c>
      <c r="E70" s="106">
        <f t="shared" si="1"/>
        <v>218.4</v>
      </c>
      <c r="F70" s="106">
        <v>19.97</v>
      </c>
      <c r="G70" s="109">
        <v>10.87</v>
      </c>
      <c r="H70" s="106">
        <f t="shared" si="2"/>
        <v>9.1</v>
      </c>
      <c r="I70" s="108">
        <v>0</v>
      </c>
      <c r="J70" s="108"/>
      <c r="K70" s="108">
        <v>0</v>
      </c>
      <c r="L70" s="108">
        <v>0</v>
      </c>
      <c r="M70" s="109">
        <v>9.1</v>
      </c>
      <c r="N70" s="108">
        <v>0</v>
      </c>
      <c r="O70" s="105">
        <f t="shared" si="3"/>
        <v>227.5</v>
      </c>
    </row>
    <row r="71" s="95" customFormat="1" hidden="1" spans="1:15">
      <c r="A71" s="115" t="s">
        <v>45</v>
      </c>
      <c r="B71" s="115">
        <f>SUM(B72:B75)</f>
        <v>188</v>
      </c>
      <c r="C71" s="115">
        <f t="shared" ref="C71:N71" si="8">SUM(C72:C75)</f>
        <v>10528</v>
      </c>
      <c r="D71" s="115">
        <f t="shared" si="8"/>
        <v>8750.53</v>
      </c>
      <c r="E71" s="105">
        <f t="shared" si="1"/>
        <v>1777.47</v>
      </c>
      <c r="F71" s="115">
        <f t="shared" si="8"/>
        <v>1174.34</v>
      </c>
      <c r="G71" s="115">
        <f t="shared" si="8"/>
        <v>1033.63</v>
      </c>
      <c r="H71" s="105">
        <f t="shared" si="2"/>
        <v>140.71</v>
      </c>
      <c r="I71" s="115">
        <f t="shared" si="8"/>
        <v>0</v>
      </c>
      <c r="J71" s="115">
        <f t="shared" si="8"/>
        <v>29.38</v>
      </c>
      <c r="K71" s="115">
        <f t="shared" si="8"/>
        <v>-42.9</v>
      </c>
      <c r="L71" s="115">
        <f t="shared" si="8"/>
        <v>80.2</v>
      </c>
      <c r="M71" s="115">
        <f t="shared" si="8"/>
        <v>74.03</v>
      </c>
      <c r="N71" s="115">
        <f t="shared" si="8"/>
        <v>390</v>
      </c>
      <c r="O71" s="105">
        <f t="shared" si="3"/>
        <v>2308.18</v>
      </c>
    </row>
    <row r="72" s="70" customFormat="1" hidden="1" spans="1:15">
      <c r="A72" s="116" t="s">
        <v>186</v>
      </c>
      <c r="B72" s="117">
        <v>0</v>
      </c>
      <c r="C72" s="117">
        <v>0</v>
      </c>
      <c r="D72" s="109">
        <v>0</v>
      </c>
      <c r="E72" s="106">
        <f t="shared" ref="E72:E135" si="9">C72-D72</f>
        <v>0</v>
      </c>
      <c r="F72" s="106">
        <v>1054.56</v>
      </c>
      <c r="G72" s="109">
        <v>987.88</v>
      </c>
      <c r="H72" s="106">
        <f t="shared" ref="H72:H135" si="10">F72-G72</f>
        <v>66.68</v>
      </c>
      <c r="I72" s="108">
        <v>0</v>
      </c>
      <c r="J72" s="108">
        <v>29.38</v>
      </c>
      <c r="K72" s="108">
        <v>-42.9</v>
      </c>
      <c r="L72" s="108">
        <v>80.2</v>
      </c>
      <c r="M72" s="109">
        <v>0</v>
      </c>
      <c r="N72" s="108">
        <v>390</v>
      </c>
      <c r="O72" s="105">
        <f t="shared" ref="O72:O135" si="11">E72+H72+N72</f>
        <v>456.68</v>
      </c>
    </row>
    <row r="73" s="70" customFormat="1" hidden="1" spans="1:15">
      <c r="A73" s="116" t="s">
        <v>187</v>
      </c>
      <c r="B73" s="117">
        <v>96.1</v>
      </c>
      <c r="C73" s="117">
        <v>5381.6</v>
      </c>
      <c r="D73" s="109">
        <v>4473.01</v>
      </c>
      <c r="E73" s="106">
        <f t="shared" si="9"/>
        <v>908.59</v>
      </c>
      <c r="F73" s="106">
        <v>58.49</v>
      </c>
      <c r="G73" s="109">
        <v>20.65</v>
      </c>
      <c r="H73" s="106">
        <f t="shared" si="10"/>
        <v>37.84</v>
      </c>
      <c r="I73" s="108">
        <v>0</v>
      </c>
      <c r="J73" s="108"/>
      <c r="K73" s="108">
        <v>0</v>
      </c>
      <c r="L73" s="108">
        <v>0</v>
      </c>
      <c r="M73" s="109">
        <v>37.84</v>
      </c>
      <c r="N73" s="108">
        <v>0</v>
      </c>
      <c r="O73" s="105">
        <f t="shared" si="11"/>
        <v>946.43</v>
      </c>
    </row>
    <row r="74" s="70" customFormat="1" hidden="1" spans="1:15">
      <c r="A74" s="116" t="s">
        <v>188</v>
      </c>
      <c r="B74" s="117">
        <v>52.5</v>
      </c>
      <c r="C74" s="117">
        <v>2940</v>
      </c>
      <c r="D74" s="109">
        <v>2443.63</v>
      </c>
      <c r="E74" s="106">
        <f t="shared" si="9"/>
        <v>496.37</v>
      </c>
      <c r="F74" s="106">
        <v>35.12</v>
      </c>
      <c r="G74" s="109">
        <v>14.45</v>
      </c>
      <c r="H74" s="106">
        <f t="shared" si="10"/>
        <v>20.67</v>
      </c>
      <c r="I74" s="108">
        <v>0</v>
      </c>
      <c r="J74" s="108"/>
      <c r="K74" s="108">
        <v>0</v>
      </c>
      <c r="L74" s="108">
        <v>0</v>
      </c>
      <c r="M74" s="109">
        <v>20.67</v>
      </c>
      <c r="N74" s="108">
        <v>0</v>
      </c>
      <c r="O74" s="105">
        <f t="shared" si="11"/>
        <v>517.04</v>
      </c>
    </row>
    <row r="75" s="70" customFormat="1" hidden="1" spans="1:15">
      <c r="A75" s="116" t="s">
        <v>189</v>
      </c>
      <c r="B75" s="117">
        <v>39.4</v>
      </c>
      <c r="C75" s="117">
        <v>2206.4</v>
      </c>
      <c r="D75" s="109">
        <v>1833.89</v>
      </c>
      <c r="E75" s="106">
        <f t="shared" si="9"/>
        <v>372.51</v>
      </c>
      <c r="F75" s="106">
        <v>26.17</v>
      </c>
      <c r="G75" s="109">
        <v>10.65</v>
      </c>
      <c r="H75" s="106">
        <f t="shared" si="10"/>
        <v>15.52</v>
      </c>
      <c r="I75" s="108">
        <v>0</v>
      </c>
      <c r="J75" s="108"/>
      <c r="K75" s="108">
        <v>0</v>
      </c>
      <c r="L75" s="108">
        <v>0</v>
      </c>
      <c r="M75" s="109">
        <v>15.52</v>
      </c>
      <c r="N75" s="108">
        <v>0</v>
      </c>
      <c r="O75" s="105">
        <f t="shared" si="11"/>
        <v>388.03</v>
      </c>
    </row>
    <row r="76" s="95" customFormat="1" hidden="1" spans="1:15">
      <c r="A76" s="115" t="s">
        <v>46</v>
      </c>
      <c r="B76" s="115">
        <f>SUM(B77:B81)</f>
        <v>161.5</v>
      </c>
      <c r="C76" s="115">
        <f t="shared" ref="C76:N76" si="12">SUM(C77:C81)</f>
        <v>9044</v>
      </c>
      <c r="D76" s="115">
        <f t="shared" si="12"/>
        <v>7517.08</v>
      </c>
      <c r="E76" s="105">
        <f t="shared" si="9"/>
        <v>1526.92</v>
      </c>
      <c r="F76" s="115">
        <f t="shared" si="12"/>
        <v>1140.6</v>
      </c>
      <c r="G76" s="115">
        <f t="shared" si="12"/>
        <v>1013.88</v>
      </c>
      <c r="H76" s="105">
        <f t="shared" si="10"/>
        <v>126.72</v>
      </c>
      <c r="I76" s="115">
        <f t="shared" si="12"/>
        <v>0</v>
      </c>
      <c r="J76" s="115">
        <f t="shared" si="12"/>
        <v>34.5</v>
      </c>
      <c r="K76" s="115">
        <f t="shared" si="12"/>
        <v>-58.87</v>
      </c>
      <c r="L76" s="115">
        <f t="shared" si="12"/>
        <v>87.49</v>
      </c>
      <c r="M76" s="115">
        <f t="shared" si="12"/>
        <v>63.6</v>
      </c>
      <c r="N76" s="115">
        <f t="shared" si="12"/>
        <v>370</v>
      </c>
      <c r="O76" s="105">
        <f t="shared" si="11"/>
        <v>2023.64</v>
      </c>
    </row>
    <row r="77" s="70" customFormat="1" hidden="1" spans="1:15">
      <c r="A77" s="116" t="s">
        <v>190</v>
      </c>
      <c r="B77" s="117">
        <v>0</v>
      </c>
      <c r="C77" s="117">
        <v>0</v>
      </c>
      <c r="D77" s="109">
        <v>0</v>
      </c>
      <c r="E77" s="106">
        <f t="shared" si="9"/>
        <v>0</v>
      </c>
      <c r="F77" s="106">
        <v>1021.28</v>
      </c>
      <c r="G77" s="109">
        <v>958.16</v>
      </c>
      <c r="H77" s="106">
        <f t="shared" si="10"/>
        <v>63.12</v>
      </c>
      <c r="I77" s="108">
        <v>0</v>
      </c>
      <c r="J77" s="108">
        <v>34.5</v>
      </c>
      <c r="K77" s="108">
        <v>-58.87</v>
      </c>
      <c r="L77" s="108">
        <v>87.49</v>
      </c>
      <c r="M77" s="109">
        <v>0</v>
      </c>
      <c r="N77" s="108">
        <v>370</v>
      </c>
      <c r="O77" s="105">
        <f t="shared" si="11"/>
        <v>433.12</v>
      </c>
    </row>
    <row r="78" s="70" customFormat="1" hidden="1" spans="1:15">
      <c r="A78" s="116" t="s">
        <v>191</v>
      </c>
      <c r="B78" s="117">
        <v>54.4</v>
      </c>
      <c r="C78" s="117">
        <v>3046.4</v>
      </c>
      <c r="D78" s="109">
        <v>2532.07</v>
      </c>
      <c r="E78" s="106">
        <f t="shared" si="9"/>
        <v>514.33</v>
      </c>
      <c r="F78" s="106">
        <v>32.6</v>
      </c>
      <c r="G78" s="109">
        <v>11.18</v>
      </c>
      <c r="H78" s="106">
        <f t="shared" si="10"/>
        <v>21.42</v>
      </c>
      <c r="I78" s="108">
        <v>0</v>
      </c>
      <c r="J78" s="108"/>
      <c r="K78" s="108">
        <v>0</v>
      </c>
      <c r="L78" s="108">
        <v>0</v>
      </c>
      <c r="M78" s="109">
        <v>21.42</v>
      </c>
      <c r="N78" s="108">
        <v>0</v>
      </c>
      <c r="O78" s="105">
        <f t="shared" si="11"/>
        <v>535.75</v>
      </c>
    </row>
    <row r="79" s="70" customFormat="1" hidden="1" spans="1:15">
      <c r="A79" s="116" t="s">
        <v>192</v>
      </c>
      <c r="B79" s="117">
        <v>29.3</v>
      </c>
      <c r="C79" s="117">
        <v>1640.8</v>
      </c>
      <c r="D79" s="109">
        <v>1363.78</v>
      </c>
      <c r="E79" s="106">
        <f t="shared" si="9"/>
        <v>277.02</v>
      </c>
      <c r="F79" s="106">
        <v>32.22</v>
      </c>
      <c r="G79" s="109">
        <v>20.68</v>
      </c>
      <c r="H79" s="106">
        <f t="shared" si="10"/>
        <v>11.54</v>
      </c>
      <c r="I79" s="108">
        <v>0</v>
      </c>
      <c r="J79" s="108"/>
      <c r="K79" s="108">
        <v>0</v>
      </c>
      <c r="L79" s="108">
        <v>0</v>
      </c>
      <c r="M79" s="109">
        <v>11.54</v>
      </c>
      <c r="N79" s="108">
        <v>0</v>
      </c>
      <c r="O79" s="105">
        <f t="shared" si="11"/>
        <v>288.56</v>
      </c>
    </row>
    <row r="80" s="70" customFormat="1" hidden="1" spans="1:15">
      <c r="A80" s="116" t="s">
        <v>193</v>
      </c>
      <c r="B80" s="117">
        <v>40.2</v>
      </c>
      <c r="C80" s="117">
        <v>2251.2</v>
      </c>
      <c r="D80" s="109">
        <v>1871.12</v>
      </c>
      <c r="E80" s="106">
        <f t="shared" si="9"/>
        <v>380.08</v>
      </c>
      <c r="F80" s="106">
        <v>26.51</v>
      </c>
      <c r="G80" s="109">
        <v>10.68</v>
      </c>
      <c r="H80" s="106">
        <f t="shared" si="10"/>
        <v>15.83</v>
      </c>
      <c r="I80" s="108">
        <v>0</v>
      </c>
      <c r="J80" s="108"/>
      <c r="K80" s="108">
        <v>0</v>
      </c>
      <c r="L80" s="108">
        <v>0</v>
      </c>
      <c r="M80" s="109">
        <v>15.83</v>
      </c>
      <c r="N80" s="108">
        <v>0</v>
      </c>
      <c r="O80" s="105">
        <f t="shared" si="11"/>
        <v>395.91</v>
      </c>
    </row>
    <row r="81" s="70" customFormat="1" hidden="1" spans="1:15">
      <c r="A81" s="116" t="s">
        <v>194</v>
      </c>
      <c r="B81" s="117">
        <v>37.6</v>
      </c>
      <c r="C81" s="117">
        <v>2105.6</v>
      </c>
      <c r="D81" s="109">
        <v>1750.11</v>
      </c>
      <c r="E81" s="106">
        <f t="shared" si="9"/>
        <v>355.49</v>
      </c>
      <c r="F81" s="106">
        <v>27.99</v>
      </c>
      <c r="G81" s="109">
        <v>13.18</v>
      </c>
      <c r="H81" s="106">
        <f t="shared" si="10"/>
        <v>14.81</v>
      </c>
      <c r="I81" s="108">
        <v>0</v>
      </c>
      <c r="J81" s="108"/>
      <c r="K81" s="108">
        <v>0</v>
      </c>
      <c r="L81" s="108">
        <v>0</v>
      </c>
      <c r="M81" s="109">
        <v>14.81</v>
      </c>
      <c r="N81" s="108">
        <v>0</v>
      </c>
      <c r="O81" s="105">
        <f t="shared" si="11"/>
        <v>370.3</v>
      </c>
    </row>
    <row r="82" s="95" customFormat="1" hidden="1" spans="1:15">
      <c r="A82" s="115" t="s">
        <v>47</v>
      </c>
      <c r="B82" s="115">
        <f>SUM(B83:B86)</f>
        <v>78.2</v>
      </c>
      <c r="C82" s="115">
        <f t="shared" ref="C82:N82" si="13">SUM(C83:C86)</f>
        <v>4379.2</v>
      </c>
      <c r="D82" s="115">
        <f t="shared" si="13"/>
        <v>3639.85</v>
      </c>
      <c r="E82" s="105">
        <f t="shared" si="9"/>
        <v>739.35</v>
      </c>
      <c r="F82" s="115">
        <f t="shared" si="13"/>
        <v>1057.64</v>
      </c>
      <c r="G82" s="115">
        <f t="shared" si="13"/>
        <v>941.7</v>
      </c>
      <c r="H82" s="105">
        <f t="shared" si="10"/>
        <v>115.94</v>
      </c>
      <c r="I82" s="115">
        <f t="shared" si="13"/>
        <v>6.5</v>
      </c>
      <c r="J82" s="115">
        <f t="shared" si="13"/>
        <v>24.5</v>
      </c>
      <c r="K82" s="115">
        <f t="shared" si="13"/>
        <v>-46.87</v>
      </c>
      <c r="L82" s="115">
        <f t="shared" si="13"/>
        <v>101.02</v>
      </c>
      <c r="M82" s="115">
        <f t="shared" si="13"/>
        <v>30.79</v>
      </c>
      <c r="N82" s="115">
        <f t="shared" si="13"/>
        <v>260</v>
      </c>
      <c r="O82" s="105">
        <f t="shared" si="11"/>
        <v>1115.29</v>
      </c>
    </row>
    <row r="83" s="70" customFormat="1" hidden="1" spans="1:15">
      <c r="A83" s="116" t="s">
        <v>195</v>
      </c>
      <c r="B83" s="117">
        <v>0</v>
      </c>
      <c r="C83" s="117">
        <v>0</v>
      </c>
      <c r="D83" s="109">
        <v>0</v>
      </c>
      <c r="E83" s="106">
        <f t="shared" si="9"/>
        <v>0</v>
      </c>
      <c r="F83" s="106">
        <v>944.72</v>
      </c>
      <c r="G83" s="109">
        <v>866.07</v>
      </c>
      <c r="H83" s="106">
        <f t="shared" si="10"/>
        <v>78.65</v>
      </c>
      <c r="I83" s="108">
        <v>0</v>
      </c>
      <c r="J83" s="108">
        <v>24.5</v>
      </c>
      <c r="K83" s="108">
        <v>-46.87</v>
      </c>
      <c r="L83" s="108">
        <v>101.02</v>
      </c>
      <c r="M83" s="109">
        <v>0</v>
      </c>
      <c r="N83" s="108">
        <v>260</v>
      </c>
      <c r="O83" s="105">
        <f t="shared" si="11"/>
        <v>338.65</v>
      </c>
    </row>
    <row r="84" s="70" customFormat="1" hidden="1" spans="1:15">
      <c r="A84" s="116" t="s">
        <v>196</v>
      </c>
      <c r="B84" s="117">
        <v>36.5</v>
      </c>
      <c r="C84" s="117">
        <v>2044</v>
      </c>
      <c r="D84" s="109">
        <v>1698.91</v>
      </c>
      <c r="E84" s="106">
        <f t="shared" si="9"/>
        <v>345.09</v>
      </c>
      <c r="F84" s="106">
        <v>24.76</v>
      </c>
      <c r="G84" s="109">
        <v>10.39</v>
      </c>
      <c r="H84" s="106">
        <f t="shared" si="10"/>
        <v>14.37</v>
      </c>
      <c r="I84" s="108">
        <v>0</v>
      </c>
      <c r="J84" s="108"/>
      <c r="K84" s="108">
        <v>0</v>
      </c>
      <c r="L84" s="108">
        <v>0</v>
      </c>
      <c r="M84" s="109">
        <v>14.37</v>
      </c>
      <c r="N84" s="108">
        <v>0</v>
      </c>
      <c r="O84" s="105">
        <f t="shared" si="11"/>
        <v>359.46</v>
      </c>
    </row>
    <row r="85" s="70" customFormat="1" hidden="1" spans="1:15">
      <c r="A85" s="116" t="s">
        <v>197</v>
      </c>
      <c r="B85" s="117">
        <v>13.7</v>
      </c>
      <c r="C85" s="117">
        <v>767.2</v>
      </c>
      <c r="D85" s="109">
        <v>637.67</v>
      </c>
      <c r="E85" s="106">
        <f t="shared" si="9"/>
        <v>129.53</v>
      </c>
      <c r="F85" s="106">
        <v>50.78</v>
      </c>
      <c r="G85" s="109">
        <v>45.39</v>
      </c>
      <c r="H85" s="106">
        <f t="shared" si="10"/>
        <v>5.39</v>
      </c>
      <c r="I85" s="108">
        <v>0</v>
      </c>
      <c r="J85" s="108"/>
      <c r="K85" s="108">
        <v>0</v>
      </c>
      <c r="L85" s="108">
        <v>0</v>
      </c>
      <c r="M85" s="109">
        <v>5.39</v>
      </c>
      <c r="N85" s="108">
        <v>0</v>
      </c>
      <c r="O85" s="105">
        <f t="shared" si="11"/>
        <v>134.92</v>
      </c>
    </row>
    <row r="86" s="70" customFormat="1" hidden="1" spans="1:15">
      <c r="A86" s="116" t="s">
        <v>198</v>
      </c>
      <c r="B86" s="117">
        <v>28</v>
      </c>
      <c r="C86" s="117">
        <v>1568</v>
      </c>
      <c r="D86" s="109">
        <v>1303.27</v>
      </c>
      <c r="E86" s="106">
        <f t="shared" si="9"/>
        <v>264.73</v>
      </c>
      <c r="F86" s="106">
        <v>37.38</v>
      </c>
      <c r="G86" s="109">
        <v>19.85</v>
      </c>
      <c r="H86" s="106">
        <f t="shared" si="10"/>
        <v>17.53</v>
      </c>
      <c r="I86" s="108">
        <v>6.5</v>
      </c>
      <c r="J86" s="108"/>
      <c r="K86" s="108">
        <v>0</v>
      </c>
      <c r="L86" s="108">
        <v>0</v>
      </c>
      <c r="M86" s="109">
        <v>11.03</v>
      </c>
      <c r="N86" s="108">
        <v>0</v>
      </c>
      <c r="O86" s="105">
        <f t="shared" si="11"/>
        <v>282.26</v>
      </c>
    </row>
    <row r="87" s="95" customFormat="1" hidden="1" spans="1:15">
      <c r="A87" s="115" t="s">
        <v>48</v>
      </c>
      <c r="B87" s="115">
        <f>SUM(B88:B91)</f>
        <v>150</v>
      </c>
      <c r="C87" s="115">
        <f t="shared" ref="C87:N87" si="14">SUM(C88:C91)</f>
        <v>8400</v>
      </c>
      <c r="D87" s="115">
        <f t="shared" si="14"/>
        <v>6981.8</v>
      </c>
      <c r="E87" s="105">
        <f t="shared" si="9"/>
        <v>1418.2</v>
      </c>
      <c r="F87" s="115">
        <f t="shared" si="14"/>
        <v>929.74</v>
      </c>
      <c r="G87" s="115">
        <f t="shared" si="14"/>
        <v>792.65</v>
      </c>
      <c r="H87" s="105">
        <f t="shared" si="10"/>
        <v>137.09</v>
      </c>
      <c r="I87" s="115">
        <f t="shared" si="14"/>
        <v>0</v>
      </c>
      <c r="J87" s="115">
        <f t="shared" si="14"/>
        <v>22.58</v>
      </c>
      <c r="K87" s="115">
        <f t="shared" si="14"/>
        <v>-7.36</v>
      </c>
      <c r="L87" s="115">
        <f t="shared" si="14"/>
        <v>62.8</v>
      </c>
      <c r="M87" s="115">
        <f t="shared" si="14"/>
        <v>59.07</v>
      </c>
      <c r="N87" s="115">
        <f t="shared" si="14"/>
        <v>740</v>
      </c>
      <c r="O87" s="105">
        <f t="shared" si="11"/>
        <v>2295.29</v>
      </c>
    </row>
    <row r="88" s="70" customFormat="1" hidden="1" spans="1:15">
      <c r="A88" s="116" t="s">
        <v>199</v>
      </c>
      <c r="B88" s="117">
        <v>0</v>
      </c>
      <c r="C88" s="117">
        <v>0</v>
      </c>
      <c r="D88" s="109">
        <v>0</v>
      </c>
      <c r="E88" s="106">
        <f t="shared" si="9"/>
        <v>0</v>
      </c>
      <c r="F88" s="106">
        <v>827.18</v>
      </c>
      <c r="G88" s="109">
        <v>749.16</v>
      </c>
      <c r="H88" s="106">
        <f t="shared" si="10"/>
        <v>78.02</v>
      </c>
      <c r="I88" s="108">
        <v>0</v>
      </c>
      <c r="J88" s="108">
        <v>22.58</v>
      </c>
      <c r="K88" s="108">
        <v>-7.36</v>
      </c>
      <c r="L88" s="108">
        <v>62.8</v>
      </c>
      <c r="M88" s="109">
        <v>0</v>
      </c>
      <c r="N88" s="108">
        <v>740</v>
      </c>
      <c r="O88" s="105">
        <f t="shared" si="11"/>
        <v>818.02</v>
      </c>
    </row>
    <row r="89" s="70" customFormat="1" hidden="1" spans="1:15">
      <c r="A89" s="116" t="s">
        <v>200</v>
      </c>
      <c r="B89" s="117">
        <v>62.9</v>
      </c>
      <c r="C89" s="117">
        <v>3522.4</v>
      </c>
      <c r="D89" s="109">
        <v>2927.7</v>
      </c>
      <c r="E89" s="106">
        <f t="shared" si="9"/>
        <v>594.7</v>
      </c>
      <c r="F89" s="106">
        <v>35.6</v>
      </c>
      <c r="G89" s="109">
        <v>10.83</v>
      </c>
      <c r="H89" s="106">
        <f t="shared" si="10"/>
        <v>24.77</v>
      </c>
      <c r="I89" s="108">
        <v>0</v>
      </c>
      <c r="J89" s="108"/>
      <c r="K89" s="108">
        <v>0</v>
      </c>
      <c r="L89" s="108">
        <v>0</v>
      </c>
      <c r="M89" s="109">
        <v>24.77</v>
      </c>
      <c r="N89" s="108">
        <v>0</v>
      </c>
      <c r="O89" s="105">
        <f t="shared" si="11"/>
        <v>619.47</v>
      </c>
    </row>
    <row r="90" s="70" customFormat="1" hidden="1" spans="1:15">
      <c r="A90" s="116" t="s">
        <v>201</v>
      </c>
      <c r="B90" s="117">
        <v>47</v>
      </c>
      <c r="C90" s="117">
        <v>2632</v>
      </c>
      <c r="D90" s="109">
        <v>2187.63</v>
      </c>
      <c r="E90" s="106">
        <f t="shared" si="9"/>
        <v>444.37</v>
      </c>
      <c r="F90" s="106">
        <v>29.84</v>
      </c>
      <c r="G90" s="109">
        <v>11.33</v>
      </c>
      <c r="H90" s="106">
        <f t="shared" si="10"/>
        <v>18.51</v>
      </c>
      <c r="I90" s="108">
        <v>0</v>
      </c>
      <c r="J90" s="108"/>
      <c r="K90" s="108">
        <v>0</v>
      </c>
      <c r="L90" s="108">
        <v>0</v>
      </c>
      <c r="M90" s="109">
        <v>18.51</v>
      </c>
      <c r="N90" s="108">
        <v>0</v>
      </c>
      <c r="O90" s="105">
        <f t="shared" si="11"/>
        <v>462.88</v>
      </c>
    </row>
    <row r="91" s="70" customFormat="1" hidden="1" spans="1:15">
      <c r="A91" s="116" t="s">
        <v>202</v>
      </c>
      <c r="B91" s="117">
        <v>40.1</v>
      </c>
      <c r="C91" s="117">
        <v>2245.6</v>
      </c>
      <c r="D91" s="109">
        <v>1866.47</v>
      </c>
      <c r="E91" s="106">
        <f t="shared" si="9"/>
        <v>379.13</v>
      </c>
      <c r="F91" s="106">
        <v>37.12</v>
      </c>
      <c r="G91" s="109">
        <v>21.33</v>
      </c>
      <c r="H91" s="106">
        <f t="shared" si="10"/>
        <v>15.79</v>
      </c>
      <c r="I91" s="108">
        <v>0</v>
      </c>
      <c r="J91" s="108"/>
      <c r="K91" s="108">
        <v>0</v>
      </c>
      <c r="L91" s="108">
        <v>0</v>
      </c>
      <c r="M91" s="109">
        <v>15.79</v>
      </c>
      <c r="N91" s="108">
        <v>0</v>
      </c>
      <c r="O91" s="105">
        <f t="shared" si="11"/>
        <v>394.92</v>
      </c>
    </row>
    <row r="92" s="95" customFormat="1" hidden="1" spans="1:15">
      <c r="A92" s="115" t="s">
        <v>49</v>
      </c>
      <c r="B92" s="115">
        <f>SUM(B93:B96)</f>
        <v>93.6</v>
      </c>
      <c r="C92" s="115">
        <f t="shared" ref="C92:N92" si="15">SUM(C93:C96)</f>
        <v>5241.6</v>
      </c>
      <c r="D92" s="115">
        <f t="shared" si="15"/>
        <v>4356.65</v>
      </c>
      <c r="E92" s="105">
        <f t="shared" si="9"/>
        <v>884.95</v>
      </c>
      <c r="F92" s="115">
        <f t="shared" si="15"/>
        <v>1000.59</v>
      </c>
      <c r="G92" s="115">
        <f t="shared" si="15"/>
        <v>872.42</v>
      </c>
      <c r="H92" s="105">
        <f t="shared" si="10"/>
        <v>128.17</v>
      </c>
      <c r="I92" s="115">
        <f t="shared" si="15"/>
        <v>19.5</v>
      </c>
      <c r="J92" s="115">
        <f t="shared" si="15"/>
        <v>35.04</v>
      </c>
      <c r="K92" s="115">
        <f t="shared" si="15"/>
        <v>-59.62</v>
      </c>
      <c r="L92" s="115">
        <f t="shared" si="15"/>
        <v>96.4</v>
      </c>
      <c r="M92" s="115">
        <f t="shared" si="15"/>
        <v>36.85</v>
      </c>
      <c r="N92" s="115">
        <f t="shared" si="15"/>
        <v>265</v>
      </c>
      <c r="O92" s="105">
        <f t="shared" si="11"/>
        <v>1278.12</v>
      </c>
    </row>
    <row r="93" s="70" customFormat="1" hidden="1" spans="1:15">
      <c r="A93" s="116" t="s">
        <v>203</v>
      </c>
      <c r="B93" s="117">
        <v>0</v>
      </c>
      <c r="C93" s="117">
        <v>0</v>
      </c>
      <c r="D93" s="109">
        <v>0</v>
      </c>
      <c r="E93" s="106">
        <f t="shared" si="9"/>
        <v>0</v>
      </c>
      <c r="F93" s="106">
        <v>836.45</v>
      </c>
      <c r="G93" s="109">
        <v>764.63</v>
      </c>
      <c r="H93" s="106">
        <f t="shared" si="10"/>
        <v>71.82</v>
      </c>
      <c r="I93" s="108">
        <v>0</v>
      </c>
      <c r="J93" s="108">
        <v>35.04</v>
      </c>
      <c r="K93" s="108">
        <v>-59.62</v>
      </c>
      <c r="L93" s="108">
        <v>96.4</v>
      </c>
      <c r="M93" s="109">
        <v>0</v>
      </c>
      <c r="N93" s="108">
        <v>265</v>
      </c>
      <c r="O93" s="105">
        <f t="shared" si="11"/>
        <v>336.82</v>
      </c>
    </row>
    <row r="94" s="70" customFormat="1" hidden="1" spans="1:15">
      <c r="A94" s="116" t="s">
        <v>204</v>
      </c>
      <c r="B94" s="117">
        <v>55.8</v>
      </c>
      <c r="C94" s="117">
        <v>3124.8</v>
      </c>
      <c r="D94" s="109">
        <v>2597.23</v>
      </c>
      <c r="E94" s="106">
        <f t="shared" si="9"/>
        <v>527.57</v>
      </c>
      <c r="F94" s="106">
        <v>110.28</v>
      </c>
      <c r="G94" s="109">
        <v>81.81</v>
      </c>
      <c r="H94" s="106">
        <f t="shared" si="10"/>
        <v>28.47</v>
      </c>
      <c r="I94" s="108">
        <v>6.5</v>
      </c>
      <c r="J94" s="108"/>
      <c r="K94" s="108">
        <v>0</v>
      </c>
      <c r="L94" s="108">
        <v>0</v>
      </c>
      <c r="M94" s="109">
        <v>21.97</v>
      </c>
      <c r="N94" s="108">
        <v>0</v>
      </c>
      <c r="O94" s="105">
        <f t="shared" si="11"/>
        <v>556.04</v>
      </c>
    </row>
    <row r="95" s="70" customFormat="1" hidden="1" spans="1:15">
      <c r="A95" s="116" t="s">
        <v>205</v>
      </c>
      <c r="B95" s="117">
        <v>18.7</v>
      </c>
      <c r="C95" s="117">
        <v>1047.2</v>
      </c>
      <c r="D95" s="109">
        <v>870.4</v>
      </c>
      <c r="E95" s="106">
        <f t="shared" si="9"/>
        <v>176.8</v>
      </c>
      <c r="F95" s="106">
        <v>27.17</v>
      </c>
      <c r="G95" s="109">
        <v>13.31</v>
      </c>
      <c r="H95" s="106">
        <f t="shared" si="10"/>
        <v>13.86</v>
      </c>
      <c r="I95" s="108">
        <v>6.5</v>
      </c>
      <c r="J95" s="108"/>
      <c r="K95" s="108">
        <v>0</v>
      </c>
      <c r="L95" s="108">
        <v>0</v>
      </c>
      <c r="M95" s="109">
        <v>7.36</v>
      </c>
      <c r="N95" s="108">
        <v>0</v>
      </c>
      <c r="O95" s="105">
        <f t="shared" si="11"/>
        <v>190.66</v>
      </c>
    </row>
    <row r="96" s="70" customFormat="1" hidden="1" spans="1:15">
      <c r="A96" s="116" t="s">
        <v>206</v>
      </c>
      <c r="B96" s="117">
        <v>19.1</v>
      </c>
      <c r="C96" s="117">
        <v>1069.6</v>
      </c>
      <c r="D96" s="109">
        <v>889.02</v>
      </c>
      <c r="E96" s="106">
        <f t="shared" si="9"/>
        <v>180.58</v>
      </c>
      <c r="F96" s="106">
        <v>26.69</v>
      </c>
      <c r="G96" s="109">
        <v>12.67</v>
      </c>
      <c r="H96" s="106">
        <f t="shared" si="10"/>
        <v>14.02</v>
      </c>
      <c r="I96" s="108">
        <v>6.5</v>
      </c>
      <c r="J96" s="108"/>
      <c r="K96" s="108">
        <v>0</v>
      </c>
      <c r="L96" s="108">
        <v>0</v>
      </c>
      <c r="M96" s="109">
        <v>7.52</v>
      </c>
      <c r="N96" s="108">
        <v>0</v>
      </c>
      <c r="O96" s="105">
        <f t="shared" si="11"/>
        <v>194.6</v>
      </c>
    </row>
    <row r="97" s="95" customFormat="1" hidden="1" spans="1:15">
      <c r="A97" s="115" t="s">
        <v>50</v>
      </c>
      <c r="B97" s="115">
        <f>SUM(B98:B100)</f>
        <v>132.1</v>
      </c>
      <c r="C97" s="115">
        <f t="shared" ref="C97:N97" si="16">SUM(C98:C100)</f>
        <v>7397.6</v>
      </c>
      <c r="D97" s="115">
        <f t="shared" si="16"/>
        <v>6148.64</v>
      </c>
      <c r="E97" s="105">
        <f t="shared" si="9"/>
        <v>1248.96</v>
      </c>
      <c r="F97" s="115">
        <f t="shared" si="16"/>
        <v>798.77</v>
      </c>
      <c r="G97" s="115">
        <f t="shared" si="16"/>
        <v>696.57</v>
      </c>
      <c r="H97" s="105">
        <f t="shared" si="10"/>
        <v>102.2</v>
      </c>
      <c r="I97" s="115">
        <f t="shared" si="16"/>
        <v>0</v>
      </c>
      <c r="J97" s="115">
        <f t="shared" si="16"/>
        <v>21.78</v>
      </c>
      <c r="K97" s="115">
        <f t="shared" si="16"/>
        <v>-41.29</v>
      </c>
      <c r="L97" s="115">
        <f t="shared" si="16"/>
        <v>69.69</v>
      </c>
      <c r="M97" s="115">
        <f t="shared" si="16"/>
        <v>52.02</v>
      </c>
      <c r="N97" s="115">
        <f t="shared" si="16"/>
        <v>470</v>
      </c>
      <c r="O97" s="105">
        <f t="shared" si="11"/>
        <v>1821.16</v>
      </c>
    </row>
    <row r="98" s="70" customFormat="1" hidden="1" spans="1:15">
      <c r="A98" s="116" t="s">
        <v>207</v>
      </c>
      <c r="B98" s="117">
        <v>0</v>
      </c>
      <c r="C98" s="117">
        <v>0</v>
      </c>
      <c r="D98" s="109">
        <v>0</v>
      </c>
      <c r="E98" s="106">
        <f t="shared" si="9"/>
        <v>0</v>
      </c>
      <c r="F98" s="106">
        <v>726.83</v>
      </c>
      <c r="G98" s="109">
        <v>676.65</v>
      </c>
      <c r="H98" s="106">
        <f t="shared" si="10"/>
        <v>50.18</v>
      </c>
      <c r="I98" s="108">
        <v>0</v>
      </c>
      <c r="J98" s="108">
        <v>21.78</v>
      </c>
      <c r="K98" s="108">
        <v>-41.29</v>
      </c>
      <c r="L98" s="108">
        <v>69.69</v>
      </c>
      <c r="M98" s="109">
        <v>0</v>
      </c>
      <c r="N98" s="108">
        <v>470</v>
      </c>
      <c r="O98" s="105">
        <f t="shared" si="11"/>
        <v>520.18</v>
      </c>
    </row>
    <row r="99" s="70" customFormat="1" hidden="1" spans="1:15">
      <c r="A99" s="116" t="s">
        <v>208</v>
      </c>
      <c r="B99" s="117">
        <v>68.3</v>
      </c>
      <c r="C99" s="117">
        <v>3824.8</v>
      </c>
      <c r="D99" s="109">
        <v>3179.05</v>
      </c>
      <c r="E99" s="106">
        <f t="shared" si="9"/>
        <v>645.75</v>
      </c>
      <c r="F99" s="106">
        <v>36.86</v>
      </c>
      <c r="G99" s="109">
        <v>9.96</v>
      </c>
      <c r="H99" s="106">
        <f t="shared" si="10"/>
        <v>26.9</v>
      </c>
      <c r="I99" s="108">
        <v>0</v>
      </c>
      <c r="J99" s="108"/>
      <c r="K99" s="108">
        <v>0</v>
      </c>
      <c r="L99" s="108">
        <v>0</v>
      </c>
      <c r="M99" s="109">
        <v>26.9</v>
      </c>
      <c r="N99" s="108">
        <v>0</v>
      </c>
      <c r="O99" s="105">
        <f t="shared" si="11"/>
        <v>672.65</v>
      </c>
    </row>
    <row r="100" s="70" customFormat="1" hidden="1" spans="1:15">
      <c r="A100" s="116" t="s">
        <v>209</v>
      </c>
      <c r="B100" s="117">
        <v>63.8</v>
      </c>
      <c r="C100" s="117">
        <v>3572.8</v>
      </c>
      <c r="D100" s="109">
        <v>2969.59</v>
      </c>
      <c r="E100" s="106">
        <f t="shared" si="9"/>
        <v>603.21</v>
      </c>
      <c r="F100" s="106">
        <v>35.08</v>
      </c>
      <c r="G100" s="109">
        <v>9.96</v>
      </c>
      <c r="H100" s="106">
        <f t="shared" si="10"/>
        <v>25.12</v>
      </c>
      <c r="I100" s="108">
        <v>0</v>
      </c>
      <c r="J100" s="108"/>
      <c r="K100" s="108">
        <v>0</v>
      </c>
      <c r="L100" s="108">
        <v>0</v>
      </c>
      <c r="M100" s="109">
        <v>25.12</v>
      </c>
      <c r="N100" s="108">
        <v>0</v>
      </c>
      <c r="O100" s="105">
        <f t="shared" si="11"/>
        <v>628.33</v>
      </c>
    </row>
    <row r="101" s="95" customFormat="1" hidden="1" spans="1:15">
      <c r="A101" s="115" t="s">
        <v>51</v>
      </c>
      <c r="B101" s="115">
        <f>SUM(B102:B104)</f>
        <v>132.4</v>
      </c>
      <c r="C101" s="115">
        <f t="shared" ref="C101:N101" si="17">SUM(C102:C104)</f>
        <v>7414.4</v>
      </c>
      <c r="D101" s="115">
        <f t="shared" si="17"/>
        <v>6162.61</v>
      </c>
      <c r="E101" s="105">
        <f t="shared" si="9"/>
        <v>1251.79</v>
      </c>
      <c r="F101" s="115">
        <f t="shared" si="17"/>
        <v>762.81</v>
      </c>
      <c r="G101" s="115">
        <f t="shared" si="17"/>
        <v>665.4</v>
      </c>
      <c r="H101" s="105">
        <f t="shared" si="10"/>
        <v>97.41</v>
      </c>
      <c r="I101" s="115">
        <f t="shared" si="17"/>
        <v>0</v>
      </c>
      <c r="J101" s="115">
        <f t="shared" si="17"/>
        <v>17.97</v>
      </c>
      <c r="K101" s="115">
        <f t="shared" si="17"/>
        <v>-55.23</v>
      </c>
      <c r="L101" s="115">
        <f t="shared" si="17"/>
        <v>82.53</v>
      </c>
      <c r="M101" s="115">
        <f t="shared" si="17"/>
        <v>52.14</v>
      </c>
      <c r="N101" s="115">
        <f t="shared" si="17"/>
        <v>220</v>
      </c>
      <c r="O101" s="105">
        <f t="shared" si="11"/>
        <v>1569.2</v>
      </c>
    </row>
    <row r="102" s="70" customFormat="1" hidden="1" spans="1:15">
      <c r="A102" s="116" t="s">
        <v>210</v>
      </c>
      <c r="B102" s="117">
        <v>0</v>
      </c>
      <c r="C102" s="117">
        <v>0</v>
      </c>
      <c r="D102" s="109">
        <v>0</v>
      </c>
      <c r="E102" s="106">
        <f t="shared" si="9"/>
        <v>0</v>
      </c>
      <c r="F102" s="106">
        <v>682.91</v>
      </c>
      <c r="G102" s="109">
        <v>637.64</v>
      </c>
      <c r="H102" s="106">
        <f t="shared" si="10"/>
        <v>45.27</v>
      </c>
      <c r="I102" s="108">
        <v>0</v>
      </c>
      <c r="J102" s="108">
        <v>17.97</v>
      </c>
      <c r="K102" s="108">
        <v>-55.23</v>
      </c>
      <c r="L102" s="108">
        <v>82.53</v>
      </c>
      <c r="M102" s="109">
        <v>0</v>
      </c>
      <c r="N102" s="108">
        <v>220</v>
      </c>
      <c r="O102" s="105">
        <f t="shared" si="11"/>
        <v>265.27</v>
      </c>
    </row>
    <row r="103" s="70" customFormat="1" hidden="1" spans="1:15">
      <c r="A103" s="116" t="s">
        <v>211</v>
      </c>
      <c r="B103" s="117">
        <v>51.8</v>
      </c>
      <c r="C103" s="117">
        <v>2900.8</v>
      </c>
      <c r="D103" s="109">
        <v>2411.05</v>
      </c>
      <c r="E103" s="106">
        <f t="shared" si="9"/>
        <v>489.75</v>
      </c>
      <c r="F103" s="106">
        <v>31.53</v>
      </c>
      <c r="G103" s="109">
        <v>11.13</v>
      </c>
      <c r="H103" s="106">
        <f t="shared" si="10"/>
        <v>20.4</v>
      </c>
      <c r="I103" s="108">
        <v>0</v>
      </c>
      <c r="J103" s="108"/>
      <c r="K103" s="108">
        <v>0</v>
      </c>
      <c r="L103" s="108">
        <v>0</v>
      </c>
      <c r="M103" s="109">
        <v>20.4</v>
      </c>
      <c r="N103" s="108">
        <v>0</v>
      </c>
      <c r="O103" s="105">
        <f t="shared" si="11"/>
        <v>510.15</v>
      </c>
    </row>
    <row r="104" s="70" customFormat="1" hidden="1" spans="1:15">
      <c r="A104" s="116" t="s">
        <v>212</v>
      </c>
      <c r="B104" s="117">
        <v>80.6</v>
      </c>
      <c r="C104" s="117">
        <v>4513.6</v>
      </c>
      <c r="D104" s="109">
        <v>3751.56</v>
      </c>
      <c r="E104" s="106">
        <f t="shared" si="9"/>
        <v>762.04</v>
      </c>
      <c r="F104" s="106">
        <v>48.37</v>
      </c>
      <c r="G104" s="109">
        <v>16.63</v>
      </c>
      <c r="H104" s="106">
        <f t="shared" si="10"/>
        <v>31.74</v>
      </c>
      <c r="I104" s="108">
        <v>0</v>
      </c>
      <c r="J104" s="108"/>
      <c r="K104" s="108">
        <v>0</v>
      </c>
      <c r="L104" s="108">
        <v>0</v>
      </c>
      <c r="M104" s="109">
        <v>31.74</v>
      </c>
      <c r="N104" s="108">
        <v>0</v>
      </c>
      <c r="O104" s="105">
        <f t="shared" si="11"/>
        <v>793.78</v>
      </c>
    </row>
    <row r="105" s="95" customFormat="1" hidden="1" spans="1:15">
      <c r="A105" s="115" t="s">
        <v>52</v>
      </c>
      <c r="B105" s="115">
        <f>SUM(B106:B110)</f>
        <v>121.4</v>
      </c>
      <c r="C105" s="115">
        <f t="shared" ref="C105:N105" si="18">SUM(C106:C110)</f>
        <v>6798.4</v>
      </c>
      <c r="D105" s="115">
        <f t="shared" si="18"/>
        <v>5650.6</v>
      </c>
      <c r="E105" s="105">
        <f t="shared" si="9"/>
        <v>1147.8</v>
      </c>
      <c r="F105" s="115">
        <f t="shared" si="18"/>
        <v>979.57</v>
      </c>
      <c r="G105" s="115">
        <f t="shared" si="18"/>
        <v>877.98</v>
      </c>
      <c r="H105" s="105">
        <f t="shared" si="10"/>
        <v>101.59</v>
      </c>
      <c r="I105" s="115">
        <f t="shared" si="18"/>
        <v>0</v>
      </c>
      <c r="J105" s="115">
        <f t="shared" si="18"/>
        <v>31.48</v>
      </c>
      <c r="K105" s="115">
        <f t="shared" si="18"/>
        <v>-30.48</v>
      </c>
      <c r="L105" s="115">
        <f t="shared" si="18"/>
        <v>52.79</v>
      </c>
      <c r="M105" s="115">
        <f t="shared" si="18"/>
        <v>47.8</v>
      </c>
      <c r="N105" s="115">
        <f t="shared" si="18"/>
        <v>310</v>
      </c>
      <c r="O105" s="105">
        <f t="shared" si="11"/>
        <v>1559.39</v>
      </c>
    </row>
    <row r="106" s="70" customFormat="1" hidden="1" spans="1:15">
      <c r="A106" s="116" t="s">
        <v>213</v>
      </c>
      <c r="B106" s="117">
        <v>0</v>
      </c>
      <c r="C106" s="117">
        <v>0</v>
      </c>
      <c r="D106" s="109">
        <v>0</v>
      </c>
      <c r="E106" s="106">
        <f t="shared" si="9"/>
        <v>0</v>
      </c>
      <c r="F106" s="106">
        <v>852.15</v>
      </c>
      <c r="G106" s="109">
        <v>798.36</v>
      </c>
      <c r="H106" s="106">
        <f t="shared" si="10"/>
        <v>53.79</v>
      </c>
      <c r="I106" s="108">
        <v>0</v>
      </c>
      <c r="J106" s="108">
        <v>31.48</v>
      </c>
      <c r="K106" s="108">
        <v>-30.48</v>
      </c>
      <c r="L106" s="108">
        <v>52.79</v>
      </c>
      <c r="M106" s="109">
        <v>0</v>
      </c>
      <c r="N106" s="108">
        <v>310</v>
      </c>
      <c r="O106" s="105">
        <f t="shared" si="11"/>
        <v>363.79</v>
      </c>
    </row>
    <row r="107" s="70" customFormat="1" hidden="1" spans="1:15">
      <c r="A107" s="116" t="s">
        <v>214</v>
      </c>
      <c r="B107" s="117">
        <v>69.3</v>
      </c>
      <c r="C107" s="117">
        <v>3880.8</v>
      </c>
      <c r="D107" s="109">
        <v>3225.59</v>
      </c>
      <c r="E107" s="106">
        <f t="shared" si="9"/>
        <v>655.21</v>
      </c>
      <c r="F107" s="106">
        <v>37.32</v>
      </c>
      <c r="G107" s="109">
        <v>10.03</v>
      </c>
      <c r="H107" s="106">
        <f t="shared" si="10"/>
        <v>27.29</v>
      </c>
      <c r="I107" s="108">
        <v>0</v>
      </c>
      <c r="J107" s="108"/>
      <c r="K107" s="108">
        <v>0</v>
      </c>
      <c r="L107" s="108">
        <v>0</v>
      </c>
      <c r="M107" s="109">
        <v>27.29</v>
      </c>
      <c r="N107" s="108">
        <v>0</v>
      </c>
      <c r="O107" s="105">
        <f t="shared" si="11"/>
        <v>682.5</v>
      </c>
    </row>
    <row r="108" s="70" customFormat="1" hidden="1" spans="1:15">
      <c r="A108" s="116" t="s">
        <v>215</v>
      </c>
      <c r="B108" s="117">
        <v>17</v>
      </c>
      <c r="C108" s="117">
        <v>952</v>
      </c>
      <c r="D108" s="109">
        <v>791.27</v>
      </c>
      <c r="E108" s="106">
        <f t="shared" si="9"/>
        <v>160.73</v>
      </c>
      <c r="F108" s="106">
        <v>47.72</v>
      </c>
      <c r="G108" s="109">
        <v>41.03</v>
      </c>
      <c r="H108" s="106">
        <f t="shared" si="10"/>
        <v>6.69</v>
      </c>
      <c r="I108" s="108">
        <v>0</v>
      </c>
      <c r="J108" s="108"/>
      <c r="K108" s="108">
        <v>0</v>
      </c>
      <c r="L108" s="108">
        <v>0</v>
      </c>
      <c r="M108" s="109">
        <v>6.69</v>
      </c>
      <c r="N108" s="108">
        <v>0</v>
      </c>
      <c r="O108" s="105">
        <f t="shared" si="11"/>
        <v>167.42</v>
      </c>
    </row>
    <row r="109" s="70" customFormat="1" hidden="1" spans="1:15">
      <c r="A109" s="116" t="s">
        <v>216</v>
      </c>
      <c r="B109" s="117">
        <v>30.6</v>
      </c>
      <c r="C109" s="117">
        <v>1713.6</v>
      </c>
      <c r="D109" s="109">
        <v>1424.29</v>
      </c>
      <c r="E109" s="106">
        <f t="shared" si="9"/>
        <v>289.31</v>
      </c>
      <c r="F109" s="106">
        <v>27.08</v>
      </c>
      <c r="G109" s="109">
        <v>15.03</v>
      </c>
      <c r="H109" s="106">
        <f t="shared" si="10"/>
        <v>12.05</v>
      </c>
      <c r="I109" s="108">
        <v>0</v>
      </c>
      <c r="J109" s="108"/>
      <c r="K109" s="108">
        <v>0</v>
      </c>
      <c r="L109" s="108">
        <v>0</v>
      </c>
      <c r="M109" s="109">
        <v>12.05</v>
      </c>
      <c r="N109" s="108">
        <v>0</v>
      </c>
      <c r="O109" s="105">
        <f t="shared" si="11"/>
        <v>301.36</v>
      </c>
    </row>
    <row r="110" s="70" customFormat="1" hidden="1" spans="1:15">
      <c r="A110" s="116" t="s">
        <v>217</v>
      </c>
      <c r="B110" s="117">
        <v>4.5</v>
      </c>
      <c r="C110" s="117">
        <v>252</v>
      </c>
      <c r="D110" s="109">
        <v>209.45</v>
      </c>
      <c r="E110" s="106">
        <f t="shared" si="9"/>
        <v>42.55</v>
      </c>
      <c r="F110" s="106">
        <v>15.3</v>
      </c>
      <c r="G110" s="109">
        <v>13.53</v>
      </c>
      <c r="H110" s="106">
        <f t="shared" si="10"/>
        <v>1.77</v>
      </c>
      <c r="I110" s="108">
        <v>0</v>
      </c>
      <c r="J110" s="108"/>
      <c r="K110" s="108">
        <v>0</v>
      </c>
      <c r="L110" s="108">
        <v>0</v>
      </c>
      <c r="M110" s="109">
        <v>1.77</v>
      </c>
      <c r="N110" s="108">
        <v>0</v>
      </c>
      <c r="O110" s="105">
        <f t="shared" si="11"/>
        <v>44.32</v>
      </c>
    </row>
    <row r="111" s="95" customFormat="1" hidden="1" spans="1:15">
      <c r="A111" s="115" t="s">
        <v>53</v>
      </c>
      <c r="B111" s="115">
        <f>SUM(B112:B115)</f>
        <v>196</v>
      </c>
      <c r="C111" s="115">
        <f t="shared" ref="C111:N111" si="19">SUM(C112:C115)</f>
        <v>10976</v>
      </c>
      <c r="D111" s="115">
        <f t="shared" si="19"/>
        <v>9122.89</v>
      </c>
      <c r="E111" s="105">
        <f t="shared" si="9"/>
        <v>1853.11</v>
      </c>
      <c r="F111" s="115">
        <f t="shared" si="19"/>
        <v>964.21</v>
      </c>
      <c r="G111" s="115">
        <f t="shared" si="19"/>
        <v>839.6</v>
      </c>
      <c r="H111" s="105">
        <f t="shared" si="10"/>
        <v>124.61</v>
      </c>
      <c r="I111" s="115">
        <f t="shared" si="19"/>
        <v>0</v>
      </c>
      <c r="J111" s="115">
        <f t="shared" si="19"/>
        <v>21.54</v>
      </c>
      <c r="K111" s="115">
        <f t="shared" si="19"/>
        <v>-57.73</v>
      </c>
      <c r="L111" s="115">
        <f t="shared" si="19"/>
        <v>83.62</v>
      </c>
      <c r="M111" s="115">
        <f t="shared" si="19"/>
        <v>77.18</v>
      </c>
      <c r="N111" s="115">
        <f t="shared" si="19"/>
        <v>145</v>
      </c>
      <c r="O111" s="105">
        <f t="shared" si="11"/>
        <v>2122.72</v>
      </c>
    </row>
    <row r="112" s="70" customFormat="1" hidden="1" spans="1:15">
      <c r="A112" s="116" t="s">
        <v>218</v>
      </c>
      <c r="B112" s="117">
        <v>0</v>
      </c>
      <c r="C112" s="117">
        <v>0</v>
      </c>
      <c r="D112" s="109">
        <v>0</v>
      </c>
      <c r="E112" s="106">
        <f t="shared" si="9"/>
        <v>0</v>
      </c>
      <c r="F112" s="106">
        <v>856.92</v>
      </c>
      <c r="G112" s="109">
        <v>809.49</v>
      </c>
      <c r="H112" s="106">
        <f t="shared" si="10"/>
        <v>47.43</v>
      </c>
      <c r="I112" s="108">
        <v>0</v>
      </c>
      <c r="J112" s="108">
        <v>21.54</v>
      </c>
      <c r="K112" s="108">
        <v>-57.73</v>
      </c>
      <c r="L112" s="108">
        <v>83.62</v>
      </c>
      <c r="M112" s="109">
        <v>0</v>
      </c>
      <c r="N112" s="108">
        <v>145</v>
      </c>
      <c r="O112" s="105">
        <f t="shared" si="11"/>
        <v>192.43</v>
      </c>
    </row>
    <row r="113" s="70" customFormat="1" hidden="1" spans="1:15">
      <c r="A113" s="116" t="s">
        <v>219</v>
      </c>
      <c r="B113" s="117">
        <v>72.1</v>
      </c>
      <c r="C113" s="117">
        <v>4037.6</v>
      </c>
      <c r="D113" s="109">
        <v>3355.92</v>
      </c>
      <c r="E113" s="106">
        <f t="shared" si="9"/>
        <v>681.68</v>
      </c>
      <c r="F113" s="106">
        <v>38.26</v>
      </c>
      <c r="G113" s="109">
        <v>9.87</v>
      </c>
      <c r="H113" s="106">
        <f t="shared" si="10"/>
        <v>28.39</v>
      </c>
      <c r="I113" s="108">
        <v>0</v>
      </c>
      <c r="J113" s="108"/>
      <c r="K113" s="108">
        <v>0</v>
      </c>
      <c r="L113" s="108">
        <v>0</v>
      </c>
      <c r="M113" s="109">
        <v>28.39</v>
      </c>
      <c r="N113" s="108">
        <v>0</v>
      </c>
      <c r="O113" s="105">
        <f t="shared" si="11"/>
        <v>710.07</v>
      </c>
    </row>
    <row r="114" s="70" customFormat="1" hidden="1" spans="1:15">
      <c r="A114" s="116" t="s">
        <v>220</v>
      </c>
      <c r="B114" s="117">
        <v>61.5</v>
      </c>
      <c r="C114" s="117">
        <v>3444</v>
      </c>
      <c r="D114" s="109">
        <v>2862.54</v>
      </c>
      <c r="E114" s="106">
        <f t="shared" si="9"/>
        <v>581.46</v>
      </c>
      <c r="F114" s="106">
        <v>34.09</v>
      </c>
      <c r="G114" s="109">
        <v>9.87</v>
      </c>
      <c r="H114" s="106">
        <f t="shared" si="10"/>
        <v>24.22</v>
      </c>
      <c r="I114" s="108">
        <v>0</v>
      </c>
      <c r="J114" s="108"/>
      <c r="K114" s="108">
        <v>0</v>
      </c>
      <c r="L114" s="108">
        <v>0</v>
      </c>
      <c r="M114" s="109">
        <v>24.22</v>
      </c>
      <c r="N114" s="108">
        <v>0</v>
      </c>
      <c r="O114" s="105">
        <f t="shared" si="11"/>
        <v>605.68</v>
      </c>
    </row>
    <row r="115" s="70" customFormat="1" hidden="1" spans="1:15">
      <c r="A115" s="116" t="s">
        <v>221</v>
      </c>
      <c r="B115" s="117">
        <v>62.4</v>
      </c>
      <c r="C115" s="117">
        <v>3494.4</v>
      </c>
      <c r="D115" s="109">
        <v>2904.43</v>
      </c>
      <c r="E115" s="106">
        <f t="shared" si="9"/>
        <v>589.97</v>
      </c>
      <c r="F115" s="106">
        <v>34.94</v>
      </c>
      <c r="G115" s="109">
        <v>10.37</v>
      </c>
      <c r="H115" s="106">
        <f t="shared" si="10"/>
        <v>24.57</v>
      </c>
      <c r="I115" s="108">
        <v>0</v>
      </c>
      <c r="J115" s="108"/>
      <c r="K115" s="108">
        <v>0</v>
      </c>
      <c r="L115" s="108">
        <v>0</v>
      </c>
      <c r="M115" s="109">
        <v>24.57</v>
      </c>
      <c r="N115" s="108">
        <v>0</v>
      </c>
      <c r="O115" s="105">
        <f t="shared" si="11"/>
        <v>614.54</v>
      </c>
    </row>
    <row r="116" s="95" customFormat="1" hidden="1" spans="1:15">
      <c r="A116" s="115" t="s">
        <v>54</v>
      </c>
      <c r="B116" s="115">
        <f>SUM(B117:B120)</f>
        <v>203.5</v>
      </c>
      <c r="C116" s="115">
        <f t="shared" ref="C116:N116" si="20">SUM(C117:C120)</f>
        <v>11396</v>
      </c>
      <c r="D116" s="115">
        <f t="shared" si="20"/>
        <v>9471.98</v>
      </c>
      <c r="E116" s="105">
        <f t="shared" si="9"/>
        <v>1924.02</v>
      </c>
      <c r="F116" s="115">
        <f t="shared" si="20"/>
        <v>1142.72</v>
      </c>
      <c r="G116" s="115">
        <f t="shared" si="20"/>
        <v>998.4</v>
      </c>
      <c r="H116" s="105">
        <f t="shared" si="10"/>
        <v>144.32</v>
      </c>
      <c r="I116" s="115">
        <f t="shared" si="20"/>
        <v>0</v>
      </c>
      <c r="J116" s="115">
        <f t="shared" si="20"/>
        <v>22.95</v>
      </c>
      <c r="K116" s="115">
        <f t="shared" si="20"/>
        <v>-70.38</v>
      </c>
      <c r="L116" s="115">
        <f t="shared" si="20"/>
        <v>111.61</v>
      </c>
      <c r="M116" s="115">
        <f t="shared" si="20"/>
        <v>80.14</v>
      </c>
      <c r="N116" s="115">
        <f t="shared" si="20"/>
        <v>315</v>
      </c>
      <c r="O116" s="105">
        <f t="shared" si="11"/>
        <v>2383.34</v>
      </c>
    </row>
    <row r="117" s="70" customFormat="1" hidden="1" spans="1:15">
      <c r="A117" s="116" t="s">
        <v>222</v>
      </c>
      <c r="B117" s="117">
        <v>0</v>
      </c>
      <c r="C117" s="117">
        <v>0</v>
      </c>
      <c r="D117" s="109">
        <v>0</v>
      </c>
      <c r="E117" s="106">
        <f t="shared" si="9"/>
        <v>0</v>
      </c>
      <c r="F117" s="106">
        <v>1029.43</v>
      </c>
      <c r="G117" s="109">
        <v>965.25</v>
      </c>
      <c r="H117" s="106">
        <f t="shared" si="10"/>
        <v>64.18</v>
      </c>
      <c r="I117" s="108">
        <v>0</v>
      </c>
      <c r="J117" s="108">
        <v>22.95</v>
      </c>
      <c r="K117" s="108">
        <v>-70.38</v>
      </c>
      <c r="L117" s="108">
        <v>111.61</v>
      </c>
      <c r="M117" s="109">
        <v>0</v>
      </c>
      <c r="N117" s="108">
        <v>315</v>
      </c>
      <c r="O117" s="105">
        <f t="shared" si="11"/>
        <v>379.18</v>
      </c>
    </row>
    <row r="118" s="70" customFormat="1" hidden="1" spans="1:15">
      <c r="A118" s="116" t="s">
        <v>223</v>
      </c>
      <c r="B118" s="117">
        <v>81.1</v>
      </c>
      <c r="C118" s="117">
        <v>4541.6</v>
      </c>
      <c r="D118" s="109">
        <v>3774.83</v>
      </c>
      <c r="E118" s="106">
        <f t="shared" si="9"/>
        <v>766.77</v>
      </c>
      <c r="F118" s="106">
        <v>41.99</v>
      </c>
      <c r="G118" s="109">
        <v>10.05</v>
      </c>
      <c r="H118" s="106">
        <f t="shared" si="10"/>
        <v>31.94</v>
      </c>
      <c r="I118" s="108">
        <v>0</v>
      </c>
      <c r="J118" s="108"/>
      <c r="K118" s="108">
        <v>0</v>
      </c>
      <c r="L118" s="108">
        <v>0</v>
      </c>
      <c r="M118" s="109">
        <v>31.94</v>
      </c>
      <c r="N118" s="108">
        <v>0</v>
      </c>
      <c r="O118" s="105">
        <f t="shared" si="11"/>
        <v>798.71</v>
      </c>
    </row>
    <row r="119" s="70" customFormat="1" hidden="1" spans="1:15">
      <c r="A119" s="116" t="s">
        <v>224</v>
      </c>
      <c r="B119" s="117">
        <v>87.5</v>
      </c>
      <c r="C119" s="117">
        <v>4900</v>
      </c>
      <c r="D119" s="109">
        <v>4072.72</v>
      </c>
      <c r="E119" s="106">
        <f t="shared" si="9"/>
        <v>827.28</v>
      </c>
      <c r="F119" s="106">
        <v>47.01</v>
      </c>
      <c r="G119" s="109">
        <v>12.55</v>
      </c>
      <c r="H119" s="106">
        <f t="shared" si="10"/>
        <v>34.46</v>
      </c>
      <c r="I119" s="108">
        <v>0</v>
      </c>
      <c r="J119" s="108"/>
      <c r="K119" s="108">
        <v>0</v>
      </c>
      <c r="L119" s="108">
        <v>0</v>
      </c>
      <c r="M119" s="109">
        <v>34.46</v>
      </c>
      <c r="N119" s="108">
        <v>0</v>
      </c>
      <c r="O119" s="105">
        <f t="shared" si="11"/>
        <v>861.74</v>
      </c>
    </row>
    <row r="120" s="70" customFormat="1" hidden="1" spans="1:15">
      <c r="A120" s="116" t="s">
        <v>225</v>
      </c>
      <c r="B120" s="117">
        <v>34.9</v>
      </c>
      <c r="C120" s="117">
        <v>1954.4</v>
      </c>
      <c r="D120" s="109">
        <v>1624.43</v>
      </c>
      <c r="E120" s="106">
        <f t="shared" si="9"/>
        <v>329.97</v>
      </c>
      <c r="F120" s="106">
        <v>24.29</v>
      </c>
      <c r="G120" s="109">
        <v>10.55</v>
      </c>
      <c r="H120" s="106">
        <f t="shared" si="10"/>
        <v>13.74</v>
      </c>
      <c r="I120" s="108">
        <v>0</v>
      </c>
      <c r="J120" s="108"/>
      <c r="K120" s="108">
        <v>0</v>
      </c>
      <c r="L120" s="108">
        <v>0</v>
      </c>
      <c r="M120" s="109">
        <v>13.74</v>
      </c>
      <c r="N120" s="108">
        <v>0</v>
      </c>
      <c r="O120" s="105">
        <f t="shared" si="11"/>
        <v>343.71</v>
      </c>
    </row>
    <row r="121" s="95" customFormat="1" hidden="1" spans="1:15">
      <c r="A121" s="115" t="s">
        <v>55</v>
      </c>
      <c r="B121" s="115">
        <f>SUM(B122:B124)</f>
        <v>89.3</v>
      </c>
      <c r="C121" s="115">
        <f t="shared" ref="C121:N121" si="21">SUM(C122:C124)</f>
        <v>5000.8</v>
      </c>
      <c r="D121" s="115">
        <f t="shared" si="21"/>
        <v>4156.5</v>
      </c>
      <c r="E121" s="105">
        <f t="shared" si="9"/>
        <v>844.3</v>
      </c>
      <c r="F121" s="115">
        <f t="shared" si="21"/>
        <v>705.98</v>
      </c>
      <c r="G121" s="115">
        <f t="shared" si="21"/>
        <v>622.96</v>
      </c>
      <c r="H121" s="105">
        <f t="shared" si="10"/>
        <v>83.02</v>
      </c>
      <c r="I121" s="115">
        <f t="shared" si="21"/>
        <v>0</v>
      </c>
      <c r="J121" s="115">
        <f t="shared" si="21"/>
        <v>15.68</v>
      </c>
      <c r="K121" s="115">
        <f t="shared" si="21"/>
        <v>-21.38</v>
      </c>
      <c r="L121" s="115">
        <f t="shared" si="21"/>
        <v>53.55</v>
      </c>
      <c r="M121" s="115">
        <f t="shared" si="21"/>
        <v>35.17</v>
      </c>
      <c r="N121" s="115">
        <f t="shared" si="21"/>
        <v>445</v>
      </c>
      <c r="O121" s="105">
        <f t="shared" si="11"/>
        <v>1372.32</v>
      </c>
    </row>
    <row r="122" s="70" customFormat="1" hidden="1" spans="1:15">
      <c r="A122" s="116" t="s">
        <v>226</v>
      </c>
      <c r="B122" s="117">
        <v>0</v>
      </c>
      <c r="C122" s="117">
        <v>0</v>
      </c>
      <c r="D122" s="109">
        <v>0</v>
      </c>
      <c r="E122" s="106">
        <f t="shared" si="9"/>
        <v>0</v>
      </c>
      <c r="F122" s="106">
        <v>644.91</v>
      </c>
      <c r="G122" s="109">
        <v>597.06</v>
      </c>
      <c r="H122" s="106">
        <f t="shared" si="10"/>
        <v>47.85</v>
      </c>
      <c r="I122" s="108">
        <v>0</v>
      </c>
      <c r="J122" s="108">
        <v>15.68</v>
      </c>
      <c r="K122" s="108">
        <v>-21.38</v>
      </c>
      <c r="L122" s="108">
        <v>53.55</v>
      </c>
      <c r="M122" s="109">
        <v>0</v>
      </c>
      <c r="N122" s="108">
        <v>445</v>
      </c>
      <c r="O122" s="105">
        <f t="shared" si="11"/>
        <v>492.85</v>
      </c>
    </row>
    <row r="123" s="70" customFormat="1" hidden="1" spans="1:15">
      <c r="A123" s="116" t="s">
        <v>227</v>
      </c>
      <c r="B123" s="117">
        <v>63.3</v>
      </c>
      <c r="C123" s="117">
        <v>3544.8</v>
      </c>
      <c r="D123" s="109">
        <v>2946.32</v>
      </c>
      <c r="E123" s="106">
        <f t="shared" si="9"/>
        <v>598.48</v>
      </c>
      <c r="F123" s="106">
        <v>40.63</v>
      </c>
      <c r="G123" s="109">
        <v>15.7</v>
      </c>
      <c r="H123" s="106">
        <f t="shared" si="10"/>
        <v>24.93</v>
      </c>
      <c r="I123" s="108">
        <v>0</v>
      </c>
      <c r="J123" s="108"/>
      <c r="K123" s="108">
        <v>0</v>
      </c>
      <c r="L123" s="108">
        <v>0</v>
      </c>
      <c r="M123" s="109">
        <v>24.93</v>
      </c>
      <c r="N123" s="108">
        <v>0</v>
      </c>
      <c r="O123" s="105">
        <f t="shared" si="11"/>
        <v>623.41</v>
      </c>
    </row>
    <row r="124" s="70" customFormat="1" hidden="1" spans="1:15">
      <c r="A124" s="116" t="s">
        <v>228</v>
      </c>
      <c r="B124" s="117">
        <v>26</v>
      </c>
      <c r="C124" s="117">
        <v>1456</v>
      </c>
      <c r="D124" s="109">
        <v>1210.18</v>
      </c>
      <c r="E124" s="106">
        <f t="shared" si="9"/>
        <v>245.82</v>
      </c>
      <c r="F124" s="106">
        <v>20.44</v>
      </c>
      <c r="G124" s="109">
        <v>10.2</v>
      </c>
      <c r="H124" s="106">
        <f t="shared" si="10"/>
        <v>10.24</v>
      </c>
      <c r="I124" s="108">
        <v>0</v>
      </c>
      <c r="J124" s="108"/>
      <c r="K124" s="108">
        <v>0</v>
      </c>
      <c r="L124" s="108">
        <v>0</v>
      </c>
      <c r="M124" s="109">
        <v>10.24</v>
      </c>
      <c r="N124" s="108">
        <v>0</v>
      </c>
      <c r="O124" s="105">
        <f t="shared" si="11"/>
        <v>256.06</v>
      </c>
    </row>
    <row r="125" s="95" customFormat="1" hidden="1" spans="1:15">
      <c r="A125" s="115" t="s">
        <v>56</v>
      </c>
      <c r="B125" s="115">
        <f>SUM(B126:B128)</f>
        <v>183.6</v>
      </c>
      <c r="C125" s="115">
        <f t="shared" ref="C125:N125" si="22">SUM(C126:C128)</f>
        <v>10281.6</v>
      </c>
      <c r="D125" s="115">
        <f t="shared" si="22"/>
        <v>8545.72</v>
      </c>
      <c r="E125" s="105">
        <f t="shared" si="9"/>
        <v>1735.88</v>
      </c>
      <c r="F125" s="115">
        <f t="shared" si="22"/>
        <v>1078.32</v>
      </c>
      <c r="G125" s="115">
        <f t="shared" si="22"/>
        <v>929.6</v>
      </c>
      <c r="H125" s="105">
        <f t="shared" si="10"/>
        <v>148.72</v>
      </c>
      <c r="I125" s="115">
        <f t="shared" si="22"/>
        <v>13</v>
      </c>
      <c r="J125" s="115">
        <f t="shared" si="22"/>
        <v>23.47</v>
      </c>
      <c r="K125" s="115">
        <f t="shared" si="22"/>
        <v>-38.05</v>
      </c>
      <c r="L125" s="115">
        <f t="shared" si="22"/>
        <v>78</v>
      </c>
      <c r="M125" s="115">
        <f t="shared" si="22"/>
        <v>72.3</v>
      </c>
      <c r="N125" s="115">
        <f t="shared" si="22"/>
        <v>120</v>
      </c>
      <c r="O125" s="105">
        <f t="shared" si="11"/>
        <v>2004.6</v>
      </c>
    </row>
    <row r="126" s="70" customFormat="1" hidden="1" spans="1:15">
      <c r="A126" s="116" t="s">
        <v>229</v>
      </c>
      <c r="B126" s="117">
        <v>0</v>
      </c>
      <c r="C126" s="117">
        <v>0</v>
      </c>
      <c r="D126" s="109">
        <v>0</v>
      </c>
      <c r="E126" s="106">
        <f t="shared" si="9"/>
        <v>0</v>
      </c>
      <c r="F126" s="106">
        <v>913.04</v>
      </c>
      <c r="G126" s="109">
        <v>849.62</v>
      </c>
      <c r="H126" s="106">
        <f t="shared" si="10"/>
        <v>63.42</v>
      </c>
      <c r="I126" s="108">
        <v>0</v>
      </c>
      <c r="J126" s="108">
        <v>23.47</v>
      </c>
      <c r="K126" s="108">
        <v>-38.05</v>
      </c>
      <c r="L126" s="108">
        <v>78</v>
      </c>
      <c r="M126" s="109">
        <v>0</v>
      </c>
      <c r="N126" s="108">
        <v>120</v>
      </c>
      <c r="O126" s="105">
        <f t="shared" si="11"/>
        <v>183.42</v>
      </c>
    </row>
    <row r="127" s="70" customFormat="1" hidden="1" spans="1:15">
      <c r="A127" s="116" t="s">
        <v>230</v>
      </c>
      <c r="B127" s="117">
        <v>78.6</v>
      </c>
      <c r="C127" s="117">
        <v>4401.6</v>
      </c>
      <c r="D127" s="109">
        <v>3658.46</v>
      </c>
      <c r="E127" s="106">
        <f t="shared" si="9"/>
        <v>743.14</v>
      </c>
      <c r="F127" s="106">
        <v>66.43</v>
      </c>
      <c r="G127" s="109">
        <v>28.98</v>
      </c>
      <c r="H127" s="106">
        <f t="shared" si="10"/>
        <v>37.45</v>
      </c>
      <c r="I127" s="108">
        <v>6.5</v>
      </c>
      <c r="J127" s="108"/>
      <c r="K127" s="108">
        <v>0</v>
      </c>
      <c r="L127" s="108">
        <v>0</v>
      </c>
      <c r="M127" s="109">
        <v>30.95</v>
      </c>
      <c r="N127" s="108">
        <v>0</v>
      </c>
      <c r="O127" s="105">
        <f t="shared" si="11"/>
        <v>780.59</v>
      </c>
    </row>
    <row r="128" s="70" customFormat="1" hidden="1" spans="1:15">
      <c r="A128" s="116" t="s">
        <v>231</v>
      </c>
      <c r="B128" s="117">
        <v>105</v>
      </c>
      <c r="C128" s="117">
        <v>5880</v>
      </c>
      <c r="D128" s="109">
        <v>4887.26</v>
      </c>
      <c r="E128" s="106">
        <f t="shared" si="9"/>
        <v>992.74</v>
      </c>
      <c r="F128" s="106">
        <v>98.85</v>
      </c>
      <c r="G128" s="109">
        <v>51</v>
      </c>
      <c r="H128" s="106">
        <f t="shared" si="10"/>
        <v>47.85</v>
      </c>
      <c r="I128" s="108">
        <v>6.5</v>
      </c>
      <c r="J128" s="108"/>
      <c r="K128" s="108">
        <v>0</v>
      </c>
      <c r="L128" s="108">
        <v>0</v>
      </c>
      <c r="M128" s="109">
        <v>41.35</v>
      </c>
      <c r="N128" s="108">
        <v>0</v>
      </c>
      <c r="O128" s="105">
        <f t="shared" si="11"/>
        <v>1040.59</v>
      </c>
    </row>
    <row r="129" s="95" customFormat="1" hidden="1" spans="1:15">
      <c r="A129" s="115" t="s">
        <v>57</v>
      </c>
      <c r="B129" s="115">
        <f>SUM(B130:B132)</f>
        <v>123</v>
      </c>
      <c r="C129" s="115">
        <f t="shared" ref="C129:N129" si="23">SUM(C130:C132)</f>
        <v>6888</v>
      </c>
      <c r="D129" s="115">
        <f t="shared" si="23"/>
        <v>5725.08</v>
      </c>
      <c r="E129" s="105">
        <f t="shared" si="9"/>
        <v>1162.92</v>
      </c>
      <c r="F129" s="115">
        <f t="shared" si="23"/>
        <v>914.34</v>
      </c>
      <c r="G129" s="115">
        <f t="shared" si="23"/>
        <v>808.92</v>
      </c>
      <c r="H129" s="105">
        <f t="shared" si="10"/>
        <v>105.42</v>
      </c>
      <c r="I129" s="115">
        <f t="shared" si="23"/>
        <v>6.5</v>
      </c>
      <c r="J129" s="115">
        <f t="shared" si="23"/>
        <v>16.95</v>
      </c>
      <c r="K129" s="115">
        <f t="shared" si="23"/>
        <v>-26.66</v>
      </c>
      <c r="L129" s="115">
        <f t="shared" si="23"/>
        <v>60.2</v>
      </c>
      <c r="M129" s="115">
        <f t="shared" si="23"/>
        <v>48.43</v>
      </c>
      <c r="N129" s="115">
        <f t="shared" si="23"/>
        <v>365</v>
      </c>
      <c r="O129" s="105">
        <f t="shared" si="11"/>
        <v>1633.34</v>
      </c>
    </row>
    <row r="130" s="70" customFormat="1" hidden="1" spans="1:15">
      <c r="A130" s="116" t="s">
        <v>232</v>
      </c>
      <c r="B130" s="117">
        <v>0</v>
      </c>
      <c r="C130" s="117">
        <v>0</v>
      </c>
      <c r="D130" s="109">
        <v>0</v>
      </c>
      <c r="E130" s="106">
        <f t="shared" si="9"/>
        <v>0</v>
      </c>
      <c r="F130" s="106">
        <v>809.01</v>
      </c>
      <c r="G130" s="109">
        <v>758.52</v>
      </c>
      <c r="H130" s="106">
        <f t="shared" si="10"/>
        <v>50.49</v>
      </c>
      <c r="I130" s="108">
        <v>0</v>
      </c>
      <c r="J130" s="108">
        <v>16.95</v>
      </c>
      <c r="K130" s="108">
        <v>-26.66</v>
      </c>
      <c r="L130" s="108">
        <v>60.2</v>
      </c>
      <c r="M130" s="109">
        <v>0</v>
      </c>
      <c r="N130" s="108">
        <v>365</v>
      </c>
      <c r="O130" s="105">
        <f t="shared" si="11"/>
        <v>415.49</v>
      </c>
    </row>
    <row r="131" s="70" customFormat="1" hidden="1" spans="1:15">
      <c r="A131" s="116" t="s">
        <v>233</v>
      </c>
      <c r="B131" s="117">
        <v>73.8</v>
      </c>
      <c r="C131" s="117">
        <v>4132.8</v>
      </c>
      <c r="D131" s="109">
        <v>3435.05</v>
      </c>
      <c r="E131" s="106">
        <f t="shared" si="9"/>
        <v>697.75</v>
      </c>
      <c r="F131" s="106">
        <v>69.26</v>
      </c>
      <c r="G131" s="109">
        <v>40.2</v>
      </c>
      <c r="H131" s="106">
        <f t="shared" si="10"/>
        <v>29.06</v>
      </c>
      <c r="I131" s="108">
        <v>0</v>
      </c>
      <c r="J131" s="108"/>
      <c r="K131" s="108">
        <v>0</v>
      </c>
      <c r="L131" s="108">
        <v>0</v>
      </c>
      <c r="M131" s="109">
        <v>29.06</v>
      </c>
      <c r="N131" s="108">
        <v>0</v>
      </c>
      <c r="O131" s="105">
        <f t="shared" si="11"/>
        <v>726.81</v>
      </c>
    </row>
    <row r="132" s="70" customFormat="1" hidden="1" spans="1:15">
      <c r="A132" s="116" t="s">
        <v>234</v>
      </c>
      <c r="B132" s="117">
        <v>49.2</v>
      </c>
      <c r="C132" s="117">
        <v>2755.2</v>
      </c>
      <c r="D132" s="109">
        <v>2290.03</v>
      </c>
      <c r="E132" s="106">
        <f t="shared" si="9"/>
        <v>465.17</v>
      </c>
      <c r="F132" s="106">
        <v>36.07</v>
      </c>
      <c r="G132" s="109">
        <v>10.2</v>
      </c>
      <c r="H132" s="106">
        <f t="shared" si="10"/>
        <v>25.87</v>
      </c>
      <c r="I132" s="108">
        <v>6.5</v>
      </c>
      <c r="J132" s="108"/>
      <c r="K132" s="108">
        <v>0</v>
      </c>
      <c r="L132" s="108">
        <v>0</v>
      </c>
      <c r="M132" s="109">
        <v>19.37</v>
      </c>
      <c r="N132" s="108">
        <v>0</v>
      </c>
      <c r="O132" s="105">
        <f t="shared" si="11"/>
        <v>491.04</v>
      </c>
    </row>
    <row r="133" s="95" customFormat="1" hidden="1" spans="1:15">
      <c r="A133" s="115" t="s">
        <v>58</v>
      </c>
      <c r="B133" s="115">
        <f>SUM(B134:B136)</f>
        <v>63.5</v>
      </c>
      <c r="C133" s="115">
        <f t="shared" ref="C133:N133" si="24">SUM(C134:C136)</f>
        <v>3556</v>
      </c>
      <c r="D133" s="115">
        <f t="shared" si="24"/>
        <v>2955.63</v>
      </c>
      <c r="E133" s="105">
        <f t="shared" si="9"/>
        <v>600.37</v>
      </c>
      <c r="F133" s="115">
        <f t="shared" si="24"/>
        <v>797.8</v>
      </c>
      <c r="G133" s="115">
        <f t="shared" si="24"/>
        <v>697.3</v>
      </c>
      <c r="H133" s="105">
        <f t="shared" si="10"/>
        <v>100.5</v>
      </c>
      <c r="I133" s="115">
        <f t="shared" si="24"/>
        <v>13</v>
      </c>
      <c r="J133" s="115">
        <f t="shared" si="24"/>
        <v>17.14</v>
      </c>
      <c r="K133" s="115">
        <f t="shared" si="24"/>
        <v>-39.54</v>
      </c>
      <c r="L133" s="115">
        <f t="shared" si="24"/>
        <v>84.9</v>
      </c>
      <c r="M133" s="115">
        <f t="shared" si="24"/>
        <v>25</v>
      </c>
      <c r="N133" s="115">
        <f t="shared" si="24"/>
        <v>100</v>
      </c>
      <c r="O133" s="105">
        <f t="shared" si="11"/>
        <v>800.87</v>
      </c>
    </row>
    <row r="134" s="70" customFormat="1" hidden="1" spans="1:15">
      <c r="A134" s="116" t="s">
        <v>235</v>
      </c>
      <c r="B134" s="117">
        <v>0</v>
      </c>
      <c r="C134" s="117">
        <v>0</v>
      </c>
      <c r="D134" s="109">
        <v>0</v>
      </c>
      <c r="E134" s="106">
        <f t="shared" si="9"/>
        <v>0</v>
      </c>
      <c r="F134" s="106">
        <v>724.33</v>
      </c>
      <c r="G134" s="109">
        <v>661.83</v>
      </c>
      <c r="H134" s="106">
        <f t="shared" si="10"/>
        <v>62.5</v>
      </c>
      <c r="I134" s="108">
        <v>0</v>
      </c>
      <c r="J134" s="108">
        <v>17.14</v>
      </c>
      <c r="K134" s="108">
        <v>-39.54</v>
      </c>
      <c r="L134" s="108">
        <v>84.9</v>
      </c>
      <c r="M134" s="109">
        <v>0</v>
      </c>
      <c r="N134" s="108">
        <v>100</v>
      </c>
      <c r="O134" s="105">
        <f t="shared" si="11"/>
        <v>162.5</v>
      </c>
    </row>
    <row r="135" s="70" customFormat="1" hidden="1" spans="1:15">
      <c r="A135" s="116" t="s">
        <v>236</v>
      </c>
      <c r="B135" s="117">
        <v>36.6</v>
      </c>
      <c r="C135" s="117">
        <v>2049.6</v>
      </c>
      <c r="D135" s="109">
        <v>1703.56</v>
      </c>
      <c r="E135" s="106">
        <f t="shared" si="9"/>
        <v>346.04</v>
      </c>
      <c r="F135" s="106">
        <v>43.81</v>
      </c>
      <c r="G135" s="109">
        <v>22.9</v>
      </c>
      <c r="H135" s="106">
        <f t="shared" si="10"/>
        <v>20.91</v>
      </c>
      <c r="I135" s="108">
        <v>6.5</v>
      </c>
      <c r="J135" s="108"/>
      <c r="K135" s="108">
        <v>0</v>
      </c>
      <c r="L135" s="108">
        <v>0</v>
      </c>
      <c r="M135" s="109">
        <v>14.41</v>
      </c>
      <c r="N135" s="108">
        <v>0</v>
      </c>
      <c r="O135" s="105">
        <f t="shared" si="11"/>
        <v>366.95</v>
      </c>
    </row>
    <row r="136" s="70" customFormat="1" hidden="1" spans="1:15">
      <c r="A136" s="116" t="s">
        <v>237</v>
      </c>
      <c r="B136" s="117">
        <v>26.9</v>
      </c>
      <c r="C136" s="117">
        <v>1506.4</v>
      </c>
      <c r="D136" s="109">
        <v>1252.07</v>
      </c>
      <c r="E136" s="106">
        <f t="shared" ref="E136:E199" si="25">C136-D136</f>
        <v>254.33</v>
      </c>
      <c r="F136" s="106">
        <v>29.66</v>
      </c>
      <c r="G136" s="109">
        <v>12.57</v>
      </c>
      <c r="H136" s="106">
        <f t="shared" ref="H136:H199" si="26">F136-G136</f>
        <v>17.09</v>
      </c>
      <c r="I136" s="108">
        <v>6.5</v>
      </c>
      <c r="J136" s="108"/>
      <c r="K136" s="108">
        <v>0</v>
      </c>
      <c r="L136" s="108">
        <v>0</v>
      </c>
      <c r="M136" s="109">
        <v>10.59</v>
      </c>
      <c r="N136" s="108">
        <v>0</v>
      </c>
      <c r="O136" s="105">
        <f t="shared" ref="O136:O199" si="27">E136+H136+N136</f>
        <v>271.42</v>
      </c>
    </row>
    <row r="137" s="95" customFormat="1" hidden="1" spans="1:15">
      <c r="A137" s="115" t="s">
        <v>59</v>
      </c>
      <c r="B137" s="115">
        <f>SUM(B138:B140)</f>
        <v>116.8</v>
      </c>
      <c r="C137" s="115">
        <f t="shared" ref="C137:N137" si="28">SUM(C138:C140)</f>
        <v>6540.8</v>
      </c>
      <c r="D137" s="115">
        <f t="shared" si="28"/>
        <v>5436.5</v>
      </c>
      <c r="E137" s="105">
        <f t="shared" si="25"/>
        <v>1104.3</v>
      </c>
      <c r="F137" s="115">
        <f t="shared" si="28"/>
        <v>711.8</v>
      </c>
      <c r="G137" s="115">
        <f t="shared" si="28"/>
        <v>617.04</v>
      </c>
      <c r="H137" s="105">
        <f t="shared" si="26"/>
        <v>94.76</v>
      </c>
      <c r="I137" s="115">
        <f t="shared" si="28"/>
        <v>0</v>
      </c>
      <c r="J137" s="115">
        <f t="shared" si="28"/>
        <v>23.24</v>
      </c>
      <c r="K137" s="115">
        <f t="shared" si="28"/>
        <v>-19.23</v>
      </c>
      <c r="L137" s="115">
        <f t="shared" si="28"/>
        <v>44.75</v>
      </c>
      <c r="M137" s="115">
        <f t="shared" si="28"/>
        <v>46</v>
      </c>
      <c r="N137" s="115">
        <f t="shared" si="28"/>
        <v>670</v>
      </c>
      <c r="O137" s="105">
        <f t="shared" si="27"/>
        <v>1869.06</v>
      </c>
    </row>
    <row r="138" s="70" customFormat="1" hidden="1" spans="1:15">
      <c r="A138" s="116" t="s">
        <v>238</v>
      </c>
      <c r="B138" s="117">
        <v>0</v>
      </c>
      <c r="C138" s="117">
        <v>0</v>
      </c>
      <c r="D138" s="109">
        <v>0</v>
      </c>
      <c r="E138" s="106">
        <f t="shared" si="25"/>
        <v>0</v>
      </c>
      <c r="F138" s="106">
        <v>645.36</v>
      </c>
      <c r="G138" s="109">
        <v>596.6</v>
      </c>
      <c r="H138" s="106">
        <f t="shared" si="26"/>
        <v>48.76</v>
      </c>
      <c r="I138" s="108">
        <v>0</v>
      </c>
      <c r="J138" s="108">
        <v>23.24</v>
      </c>
      <c r="K138" s="108">
        <v>-19.23</v>
      </c>
      <c r="L138" s="108">
        <v>44.75</v>
      </c>
      <c r="M138" s="109">
        <v>0</v>
      </c>
      <c r="N138" s="108">
        <v>670</v>
      </c>
      <c r="O138" s="105">
        <f t="shared" si="27"/>
        <v>718.76</v>
      </c>
    </row>
    <row r="139" s="70" customFormat="1" hidden="1" spans="1:15">
      <c r="A139" s="116" t="s">
        <v>239</v>
      </c>
      <c r="B139" s="117">
        <v>83.8</v>
      </c>
      <c r="C139" s="117">
        <v>4692.8</v>
      </c>
      <c r="D139" s="109">
        <v>3900.5</v>
      </c>
      <c r="E139" s="106">
        <f t="shared" si="25"/>
        <v>792.3</v>
      </c>
      <c r="F139" s="106">
        <v>43.22</v>
      </c>
      <c r="G139" s="109">
        <v>10.22</v>
      </c>
      <c r="H139" s="106">
        <f t="shared" si="26"/>
        <v>33</v>
      </c>
      <c r="I139" s="108">
        <v>0</v>
      </c>
      <c r="J139" s="108"/>
      <c r="K139" s="108">
        <v>0</v>
      </c>
      <c r="L139" s="108">
        <v>0</v>
      </c>
      <c r="M139" s="109">
        <v>33</v>
      </c>
      <c r="N139" s="108">
        <v>0</v>
      </c>
      <c r="O139" s="105">
        <f t="shared" si="27"/>
        <v>825.3</v>
      </c>
    </row>
    <row r="140" s="70" customFormat="1" hidden="1" spans="1:15">
      <c r="A140" s="116" t="s">
        <v>240</v>
      </c>
      <c r="B140" s="117">
        <v>33</v>
      </c>
      <c r="C140" s="117">
        <v>1848</v>
      </c>
      <c r="D140" s="109">
        <v>1536</v>
      </c>
      <c r="E140" s="106">
        <f t="shared" si="25"/>
        <v>312</v>
      </c>
      <c r="F140" s="106">
        <v>23.22</v>
      </c>
      <c r="G140" s="109">
        <v>10.22</v>
      </c>
      <c r="H140" s="106">
        <f t="shared" si="26"/>
        <v>13</v>
      </c>
      <c r="I140" s="108">
        <v>0</v>
      </c>
      <c r="J140" s="108"/>
      <c r="K140" s="108">
        <v>0</v>
      </c>
      <c r="L140" s="108">
        <v>0</v>
      </c>
      <c r="M140" s="109">
        <v>13</v>
      </c>
      <c r="N140" s="108">
        <v>0</v>
      </c>
      <c r="O140" s="105">
        <f t="shared" si="27"/>
        <v>325</v>
      </c>
    </row>
    <row r="141" s="95" customFormat="1" hidden="1" spans="1:15">
      <c r="A141" s="115" t="s">
        <v>60</v>
      </c>
      <c r="B141" s="115">
        <f>SUM(B142:B143)</f>
        <v>92.9</v>
      </c>
      <c r="C141" s="115">
        <f t="shared" ref="C141:N141" si="29">SUM(C142:C143)</f>
        <v>5202.4</v>
      </c>
      <c r="D141" s="115">
        <f t="shared" si="29"/>
        <v>4324.06</v>
      </c>
      <c r="E141" s="105">
        <f t="shared" si="25"/>
        <v>878.34</v>
      </c>
      <c r="F141" s="115">
        <f t="shared" si="29"/>
        <v>631.52</v>
      </c>
      <c r="G141" s="115">
        <f t="shared" si="29"/>
        <v>564.7</v>
      </c>
      <c r="H141" s="105">
        <f t="shared" si="26"/>
        <v>66.82</v>
      </c>
      <c r="I141" s="115">
        <f t="shared" si="29"/>
        <v>0</v>
      </c>
      <c r="J141" s="115">
        <f t="shared" si="29"/>
        <v>10.52</v>
      </c>
      <c r="K141" s="115">
        <f t="shared" si="29"/>
        <v>-29.68</v>
      </c>
      <c r="L141" s="115">
        <f t="shared" si="29"/>
        <v>49.4</v>
      </c>
      <c r="M141" s="115">
        <f t="shared" si="29"/>
        <v>36.58</v>
      </c>
      <c r="N141" s="115">
        <f t="shared" si="29"/>
        <v>295</v>
      </c>
      <c r="O141" s="105">
        <f t="shared" si="27"/>
        <v>1240.16</v>
      </c>
    </row>
    <row r="142" s="70" customFormat="1" hidden="1" spans="1:15">
      <c r="A142" s="116" t="s">
        <v>241</v>
      </c>
      <c r="B142" s="117">
        <v>0</v>
      </c>
      <c r="C142" s="117">
        <v>0</v>
      </c>
      <c r="D142" s="109">
        <v>0</v>
      </c>
      <c r="E142" s="106">
        <f t="shared" si="25"/>
        <v>0</v>
      </c>
      <c r="F142" s="106">
        <v>580.46</v>
      </c>
      <c r="G142" s="109">
        <v>550.22</v>
      </c>
      <c r="H142" s="106">
        <f t="shared" si="26"/>
        <v>30.24</v>
      </c>
      <c r="I142" s="108">
        <v>0</v>
      </c>
      <c r="J142" s="108">
        <v>10.52</v>
      </c>
      <c r="K142" s="108">
        <v>-29.68</v>
      </c>
      <c r="L142" s="108">
        <v>49.4</v>
      </c>
      <c r="M142" s="109">
        <v>0</v>
      </c>
      <c r="N142" s="108">
        <v>295</v>
      </c>
      <c r="O142" s="105">
        <f t="shared" si="27"/>
        <v>325.24</v>
      </c>
    </row>
    <row r="143" s="70" customFormat="1" hidden="1" spans="1:15">
      <c r="A143" s="116" t="s">
        <v>242</v>
      </c>
      <c r="B143" s="117">
        <v>92.9</v>
      </c>
      <c r="C143" s="117">
        <v>5202.4</v>
      </c>
      <c r="D143" s="109">
        <v>4324.06</v>
      </c>
      <c r="E143" s="106">
        <f t="shared" si="25"/>
        <v>878.34</v>
      </c>
      <c r="F143" s="106">
        <v>51.06</v>
      </c>
      <c r="G143" s="109">
        <v>14.48</v>
      </c>
      <c r="H143" s="106">
        <f t="shared" si="26"/>
        <v>36.58</v>
      </c>
      <c r="I143" s="108">
        <v>0</v>
      </c>
      <c r="J143" s="108"/>
      <c r="K143" s="108">
        <v>0</v>
      </c>
      <c r="L143" s="108">
        <v>0</v>
      </c>
      <c r="M143" s="109">
        <v>36.58</v>
      </c>
      <c r="N143" s="108">
        <v>0</v>
      </c>
      <c r="O143" s="105">
        <f t="shared" si="27"/>
        <v>914.92</v>
      </c>
    </row>
    <row r="144" s="95" customFormat="1" hidden="1" spans="1:15">
      <c r="A144" s="115" t="s">
        <v>61</v>
      </c>
      <c r="B144" s="115">
        <f>SUM(B145:B158)</f>
        <v>94.6</v>
      </c>
      <c r="C144" s="115">
        <f t="shared" ref="C144:N144" si="30">SUM(C145:C158)</f>
        <v>5297.6</v>
      </c>
      <c r="D144" s="115">
        <f t="shared" si="30"/>
        <v>4403.19</v>
      </c>
      <c r="E144" s="105">
        <f t="shared" si="25"/>
        <v>894.41</v>
      </c>
      <c r="F144" s="115">
        <f t="shared" si="30"/>
        <v>4750.16</v>
      </c>
      <c r="G144" s="115">
        <f t="shared" si="30"/>
        <v>4283.97</v>
      </c>
      <c r="H144" s="105">
        <f t="shared" si="26"/>
        <v>466.19</v>
      </c>
      <c r="I144" s="115">
        <f t="shared" si="30"/>
        <v>84.5</v>
      </c>
      <c r="J144" s="115">
        <f t="shared" si="30"/>
        <v>30.2</v>
      </c>
      <c r="K144" s="115">
        <f t="shared" si="30"/>
        <v>40.28</v>
      </c>
      <c r="L144" s="115">
        <f t="shared" si="30"/>
        <v>273.97</v>
      </c>
      <c r="M144" s="115">
        <f t="shared" si="30"/>
        <v>37.24</v>
      </c>
      <c r="N144" s="115">
        <f t="shared" si="30"/>
        <v>50</v>
      </c>
      <c r="O144" s="105">
        <f t="shared" si="27"/>
        <v>1410.6</v>
      </c>
    </row>
    <row r="145" s="70" customFormat="1" hidden="1" spans="1:15">
      <c r="A145" s="116" t="s">
        <v>243</v>
      </c>
      <c r="B145" s="117">
        <v>0</v>
      </c>
      <c r="C145" s="117">
        <v>0</v>
      </c>
      <c r="D145" s="109">
        <v>0</v>
      </c>
      <c r="E145" s="106">
        <f t="shared" si="25"/>
        <v>0</v>
      </c>
      <c r="F145" s="106">
        <v>1484.17</v>
      </c>
      <c r="G145" s="109">
        <v>1139.72</v>
      </c>
      <c r="H145" s="106">
        <f t="shared" si="26"/>
        <v>344.45</v>
      </c>
      <c r="I145" s="108">
        <v>0</v>
      </c>
      <c r="J145" s="108">
        <v>30.2</v>
      </c>
      <c r="K145" s="108">
        <v>40.28</v>
      </c>
      <c r="L145" s="108">
        <v>273.97</v>
      </c>
      <c r="M145" s="109">
        <v>0</v>
      </c>
      <c r="N145" s="108">
        <v>50</v>
      </c>
      <c r="O145" s="105">
        <f t="shared" si="27"/>
        <v>394.45</v>
      </c>
    </row>
    <row r="146" s="70" customFormat="1" hidden="1" spans="1:15">
      <c r="A146" s="116" t="s">
        <v>244</v>
      </c>
      <c r="B146" s="117">
        <v>10.2</v>
      </c>
      <c r="C146" s="117">
        <v>571.2</v>
      </c>
      <c r="D146" s="109">
        <v>474.76</v>
      </c>
      <c r="E146" s="106">
        <f t="shared" si="25"/>
        <v>96.44</v>
      </c>
      <c r="F146" s="106">
        <v>30.53</v>
      </c>
      <c r="G146" s="109">
        <v>20.01</v>
      </c>
      <c r="H146" s="106">
        <f t="shared" si="26"/>
        <v>10.52</v>
      </c>
      <c r="I146" s="108">
        <v>6.5</v>
      </c>
      <c r="J146" s="108"/>
      <c r="K146" s="108">
        <v>0</v>
      </c>
      <c r="L146" s="108">
        <v>0</v>
      </c>
      <c r="M146" s="109">
        <v>4.02</v>
      </c>
      <c r="N146" s="108">
        <v>0</v>
      </c>
      <c r="O146" s="105">
        <f t="shared" si="27"/>
        <v>106.96</v>
      </c>
    </row>
    <row r="147" s="70" customFormat="1" hidden="1" spans="1:15">
      <c r="A147" s="116" t="s">
        <v>245</v>
      </c>
      <c r="B147" s="117">
        <v>4.7</v>
      </c>
      <c r="C147" s="117">
        <v>263.2</v>
      </c>
      <c r="D147" s="109">
        <v>218.76</v>
      </c>
      <c r="E147" s="106">
        <f t="shared" si="25"/>
        <v>44.44</v>
      </c>
      <c r="F147" s="106">
        <v>33.29</v>
      </c>
      <c r="G147" s="109">
        <v>24.94</v>
      </c>
      <c r="H147" s="106">
        <f t="shared" si="26"/>
        <v>8.35</v>
      </c>
      <c r="I147" s="108">
        <v>6.5</v>
      </c>
      <c r="J147" s="108"/>
      <c r="K147" s="108">
        <v>0</v>
      </c>
      <c r="L147" s="108">
        <v>0</v>
      </c>
      <c r="M147" s="109">
        <v>1.85</v>
      </c>
      <c r="N147" s="108">
        <v>0</v>
      </c>
      <c r="O147" s="105">
        <f t="shared" si="27"/>
        <v>52.79</v>
      </c>
    </row>
    <row r="148" s="70" customFormat="1" hidden="1" spans="1:15">
      <c r="A148" s="116" t="s">
        <v>246</v>
      </c>
      <c r="B148" s="117">
        <v>11.5</v>
      </c>
      <c r="C148" s="117">
        <v>644</v>
      </c>
      <c r="D148" s="109">
        <v>535.27</v>
      </c>
      <c r="E148" s="106">
        <f t="shared" si="25"/>
        <v>108.73</v>
      </c>
      <c r="F148" s="106">
        <v>55.31</v>
      </c>
      <c r="G148" s="109">
        <v>44.28</v>
      </c>
      <c r="H148" s="106">
        <f t="shared" si="26"/>
        <v>11.03</v>
      </c>
      <c r="I148" s="108">
        <v>6.5</v>
      </c>
      <c r="J148" s="108"/>
      <c r="K148" s="108">
        <v>0</v>
      </c>
      <c r="L148" s="108">
        <v>0</v>
      </c>
      <c r="M148" s="109">
        <v>4.53</v>
      </c>
      <c r="N148" s="108">
        <v>0</v>
      </c>
      <c r="O148" s="105">
        <f t="shared" si="27"/>
        <v>119.76</v>
      </c>
    </row>
    <row r="149" s="70" customFormat="1" hidden="1" spans="1:15">
      <c r="A149" s="116" t="s">
        <v>247</v>
      </c>
      <c r="B149" s="117">
        <v>7.6</v>
      </c>
      <c r="C149" s="117">
        <v>425.6</v>
      </c>
      <c r="D149" s="109">
        <v>353.74</v>
      </c>
      <c r="E149" s="106">
        <f t="shared" si="25"/>
        <v>71.86</v>
      </c>
      <c r="F149" s="106">
        <v>285.46</v>
      </c>
      <c r="G149" s="109">
        <v>275.97</v>
      </c>
      <c r="H149" s="106">
        <f t="shared" si="26"/>
        <v>9.49</v>
      </c>
      <c r="I149" s="108">
        <v>6.5</v>
      </c>
      <c r="J149" s="108"/>
      <c r="K149" s="108">
        <v>0</v>
      </c>
      <c r="L149" s="108">
        <v>0</v>
      </c>
      <c r="M149" s="109">
        <v>2.99</v>
      </c>
      <c r="N149" s="108">
        <v>0</v>
      </c>
      <c r="O149" s="105">
        <f t="shared" si="27"/>
        <v>81.35</v>
      </c>
    </row>
    <row r="150" s="70" customFormat="1" hidden="1" spans="1:15">
      <c r="A150" s="116" t="s">
        <v>248</v>
      </c>
      <c r="B150" s="117">
        <v>8.2</v>
      </c>
      <c r="C150" s="117">
        <v>459.2</v>
      </c>
      <c r="D150" s="109">
        <v>381.67</v>
      </c>
      <c r="E150" s="106">
        <f t="shared" si="25"/>
        <v>77.53</v>
      </c>
      <c r="F150" s="106">
        <v>107.85</v>
      </c>
      <c r="G150" s="109">
        <v>98.12</v>
      </c>
      <c r="H150" s="106">
        <f t="shared" si="26"/>
        <v>9.73</v>
      </c>
      <c r="I150" s="108">
        <v>6.5</v>
      </c>
      <c r="J150" s="108"/>
      <c r="K150" s="108">
        <v>0</v>
      </c>
      <c r="L150" s="108">
        <v>0</v>
      </c>
      <c r="M150" s="109">
        <v>3.23</v>
      </c>
      <c r="N150" s="108">
        <v>0</v>
      </c>
      <c r="O150" s="105">
        <f t="shared" si="27"/>
        <v>87.26</v>
      </c>
    </row>
    <row r="151" s="70" customFormat="1" hidden="1" spans="1:15">
      <c r="A151" s="116" t="s">
        <v>249</v>
      </c>
      <c r="B151" s="117">
        <v>7.4</v>
      </c>
      <c r="C151" s="117">
        <v>414.4</v>
      </c>
      <c r="D151" s="109">
        <v>344.44</v>
      </c>
      <c r="E151" s="106">
        <f t="shared" si="25"/>
        <v>69.96</v>
      </c>
      <c r="F151" s="106">
        <v>156.02</v>
      </c>
      <c r="G151" s="109">
        <v>146.61</v>
      </c>
      <c r="H151" s="106">
        <f t="shared" si="26"/>
        <v>9.41</v>
      </c>
      <c r="I151" s="108">
        <v>6.5</v>
      </c>
      <c r="J151" s="108"/>
      <c r="K151" s="108">
        <v>0</v>
      </c>
      <c r="L151" s="108">
        <v>0</v>
      </c>
      <c r="M151" s="109">
        <v>2.91</v>
      </c>
      <c r="N151" s="108">
        <v>0</v>
      </c>
      <c r="O151" s="105">
        <f t="shared" si="27"/>
        <v>79.37</v>
      </c>
    </row>
    <row r="152" s="70" customFormat="1" hidden="1" spans="1:15">
      <c r="A152" s="116" t="s">
        <v>250</v>
      </c>
      <c r="B152" s="117">
        <v>8.1</v>
      </c>
      <c r="C152" s="117">
        <v>453.6</v>
      </c>
      <c r="D152" s="109">
        <v>377.02</v>
      </c>
      <c r="E152" s="106">
        <f t="shared" si="25"/>
        <v>76.58</v>
      </c>
      <c r="F152" s="106">
        <v>83.81</v>
      </c>
      <c r="G152" s="109">
        <v>74.12</v>
      </c>
      <c r="H152" s="106">
        <f t="shared" si="26"/>
        <v>9.69</v>
      </c>
      <c r="I152" s="108">
        <v>6.5</v>
      </c>
      <c r="J152" s="108"/>
      <c r="K152" s="108">
        <v>0</v>
      </c>
      <c r="L152" s="108">
        <v>0</v>
      </c>
      <c r="M152" s="109">
        <v>3.19</v>
      </c>
      <c r="N152" s="108">
        <v>0</v>
      </c>
      <c r="O152" s="105">
        <f t="shared" si="27"/>
        <v>86.27</v>
      </c>
    </row>
    <row r="153" s="70" customFormat="1" hidden="1" spans="1:15">
      <c r="A153" s="116" t="s">
        <v>251</v>
      </c>
      <c r="B153" s="117">
        <v>6.1</v>
      </c>
      <c r="C153" s="117">
        <v>341.6</v>
      </c>
      <c r="D153" s="109">
        <v>283.93</v>
      </c>
      <c r="E153" s="106">
        <f t="shared" si="25"/>
        <v>57.67</v>
      </c>
      <c r="F153" s="106">
        <v>58.64</v>
      </c>
      <c r="G153" s="109">
        <v>49.74</v>
      </c>
      <c r="H153" s="106">
        <f t="shared" si="26"/>
        <v>8.9</v>
      </c>
      <c r="I153" s="108">
        <v>6.5</v>
      </c>
      <c r="J153" s="108"/>
      <c r="K153" s="108">
        <v>0</v>
      </c>
      <c r="L153" s="108">
        <v>0</v>
      </c>
      <c r="M153" s="109">
        <v>2.4</v>
      </c>
      <c r="N153" s="108">
        <v>0</v>
      </c>
      <c r="O153" s="105">
        <f t="shared" si="27"/>
        <v>66.57</v>
      </c>
    </row>
    <row r="154" s="70" customFormat="1" hidden="1" spans="1:15">
      <c r="A154" s="116" t="s">
        <v>252</v>
      </c>
      <c r="B154" s="117">
        <v>6.1</v>
      </c>
      <c r="C154" s="117">
        <v>341.6</v>
      </c>
      <c r="D154" s="109">
        <v>283.93</v>
      </c>
      <c r="E154" s="106">
        <f t="shared" si="25"/>
        <v>57.67</v>
      </c>
      <c r="F154" s="106">
        <v>406.87</v>
      </c>
      <c r="G154" s="109">
        <v>397.97</v>
      </c>
      <c r="H154" s="106">
        <f t="shared" si="26"/>
        <v>8.9</v>
      </c>
      <c r="I154" s="108">
        <v>6.5</v>
      </c>
      <c r="J154" s="108"/>
      <c r="K154" s="108">
        <v>0</v>
      </c>
      <c r="L154" s="108">
        <v>0</v>
      </c>
      <c r="M154" s="109">
        <v>2.4</v>
      </c>
      <c r="N154" s="108">
        <v>0</v>
      </c>
      <c r="O154" s="105">
        <f t="shared" si="27"/>
        <v>66.57</v>
      </c>
    </row>
    <row r="155" s="70" customFormat="1" hidden="1" spans="1:15">
      <c r="A155" s="116" t="s">
        <v>253</v>
      </c>
      <c r="B155" s="117">
        <v>4.3</v>
      </c>
      <c r="C155" s="117">
        <v>240.8</v>
      </c>
      <c r="D155" s="109">
        <v>200.15</v>
      </c>
      <c r="E155" s="106">
        <f t="shared" si="25"/>
        <v>40.65</v>
      </c>
      <c r="F155" s="106">
        <v>624.83</v>
      </c>
      <c r="G155" s="109">
        <v>616.64</v>
      </c>
      <c r="H155" s="106">
        <f t="shared" si="26"/>
        <v>8.19</v>
      </c>
      <c r="I155" s="108">
        <v>6.5</v>
      </c>
      <c r="J155" s="108"/>
      <c r="K155" s="108">
        <v>0</v>
      </c>
      <c r="L155" s="108">
        <v>0</v>
      </c>
      <c r="M155" s="109">
        <v>1.69</v>
      </c>
      <c r="N155" s="108">
        <v>0</v>
      </c>
      <c r="O155" s="105">
        <f t="shared" si="27"/>
        <v>48.84</v>
      </c>
    </row>
    <row r="156" s="70" customFormat="1" hidden="1" spans="1:15">
      <c r="A156" s="116" t="s">
        <v>254</v>
      </c>
      <c r="B156" s="117">
        <v>7.8</v>
      </c>
      <c r="C156" s="117">
        <v>436.8</v>
      </c>
      <c r="D156" s="109">
        <v>363.05</v>
      </c>
      <c r="E156" s="106">
        <f t="shared" si="25"/>
        <v>73.75</v>
      </c>
      <c r="F156" s="106">
        <v>591.54</v>
      </c>
      <c r="G156" s="109">
        <v>581.97</v>
      </c>
      <c r="H156" s="106">
        <f t="shared" si="26"/>
        <v>9.57</v>
      </c>
      <c r="I156" s="108">
        <v>6.5</v>
      </c>
      <c r="J156" s="108"/>
      <c r="K156" s="108">
        <v>0</v>
      </c>
      <c r="L156" s="108">
        <v>0</v>
      </c>
      <c r="M156" s="109">
        <v>3.07</v>
      </c>
      <c r="N156" s="108">
        <v>0</v>
      </c>
      <c r="O156" s="105">
        <f t="shared" si="27"/>
        <v>83.32</v>
      </c>
    </row>
    <row r="157" s="70" customFormat="1" hidden="1" spans="1:15">
      <c r="A157" s="116" t="s">
        <v>255</v>
      </c>
      <c r="B157" s="117">
        <v>7.7</v>
      </c>
      <c r="C157" s="117">
        <v>431.2</v>
      </c>
      <c r="D157" s="109">
        <v>358.4</v>
      </c>
      <c r="E157" s="106">
        <f t="shared" si="25"/>
        <v>72.8</v>
      </c>
      <c r="F157" s="106">
        <v>475.63</v>
      </c>
      <c r="G157" s="109">
        <v>466.1</v>
      </c>
      <c r="H157" s="106">
        <f t="shared" si="26"/>
        <v>9.53</v>
      </c>
      <c r="I157" s="108">
        <v>6.5</v>
      </c>
      <c r="J157" s="108"/>
      <c r="K157" s="108">
        <v>0</v>
      </c>
      <c r="L157" s="108">
        <v>0</v>
      </c>
      <c r="M157" s="109">
        <v>3.03</v>
      </c>
      <c r="N157" s="108">
        <v>0</v>
      </c>
      <c r="O157" s="105">
        <f t="shared" si="27"/>
        <v>82.33</v>
      </c>
    </row>
    <row r="158" s="70" customFormat="1" hidden="1" spans="1:15">
      <c r="A158" s="116" t="s">
        <v>256</v>
      </c>
      <c r="B158" s="117">
        <v>4.9</v>
      </c>
      <c r="C158" s="117">
        <v>274.4</v>
      </c>
      <c r="D158" s="109">
        <v>228.07</v>
      </c>
      <c r="E158" s="106">
        <f t="shared" si="25"/>
        <v>46.33</v>
      </c>
      <c r="F158" s="106">
        <v>356.21</v>
      </c>
      <c r="G158" s="109">
        <v>347.78</v>
      </c>
      <c r="H158" s="106">
        <f t="shared" si="26"/>
        <v>8.43</v>
      </c>
      <c r="I158" s="108">
        <v>6.5</v>
      </c>
      <c r="J158" s="108"/>
      <c r="K158" s="108">
        <v>0</v>
      </c>
      <c r="L158" s="108">
        <v>0</v>
      </c>
      <c r="M158" s="109">
        <v>1.93</v>
      </c>
      <c r="N158" s="108">
        <v>0</v>
      </c>
      <c r="O158" s="105">
        <f t="shared" si="27"/>
        <v>54.76</v>
      </c>
    </row>
    <row r="159" s="95" customFormat="1" hidden="1" spans="1:15">
      <c r="A159" s="115" t="s">
        <v>62</v>
      </c>
      <c r="B159" s="115">
        <f>SUM(B160:B178)</f>
        <v>119.9</v>
      </c>
      <c r="C159" s="115">
        <f t="shared" ref="C159:N159" si="31">SUM(C160:C178)</f>
        <v>6714.4</v>
      </c>
      <c r="D159" s="115">
        <f t="shared" si="31"/>
        <v>5580.78</v>
      </c>
      <c r="E159" s="105">
        <f t="shared" si="25"/>
        <v>1133.62</v>
      </c>
      <c r="F159" s="115">
        <f t="shared" si="31"/>
        <v>4453.88</v>
      </c>
      <c r="G159" s="115">
        <f t="shared" si="31"/>
        <v>4017.2</v>
      </c>
      <c r="H159" s="105">
        <f t="shared" si="26"/>
        <v>436.68</v>
      </c>
      <c r="I159" s="115">
        <f t="shared" si="31"/>
        <v>117</v>
      </c>
      <c r="J159" s="115">
        <f t="shared" si="31"/>
        <v>26.42</v>
      </c>
      <c r="K159" s="115">
        <f t="shared" si="31"/>
        <v>71.58</v>
      </c>
      <c r="L159" s="115">
        <f t="shared" si="31"/>
        <v>174.47</v>
      </c>
      <c r="M159" s="115">
        <f t="shared" si="31"/>
        <v>47.21</v>
      </c>
      <c r="N159" s="115">
        <f t="shared" si="31"/>
        <v>70</v>
      </c>
      <c r="O159" s="105">
        <f t="shared" si="27"/>
        <v>1640.3</v>
      </c>
    </row>
    <row r="160" s="70" customFormat="1" hidden="1" spans="1:15">
      <c r="A160" s="116" t="s">
        <v>257</v>
      </c>
      <c r="B160" s="117">
        <v>0</v>
      </c>
      <c r="C160" s="117">
        <v>0</v>
      </c>
      <c r="D160" s="109">
        <v>0</v>
      </c>
      <c r="E160" s="106">
        <f t="shared" si="25"/>
        <v>0</v>
      </c>
      <c r="F160" s="106">
        <v>2136.02</v>
      </c>
      <c r="G160" s="109">
        <v>1863.55</v>
      </c>
      <c r="H160" s="106">
        <f t="shared" si="26"/>
        <v>272.47</v>
      </c>
      <c r="I160" s="108">
        <v>0</v>
      </c>
      <c r="J160" s="108">
        <v>26.42</v>
      </c>
      <c r="K160" s="108">
        <v>71.58</v>
      </c>
      <c r="L160" s="108">
        <v>174.47</v>
      </c>
      <c r="M160" s="109">
        <v>0</v>
      </c>
      <c r="N160" s="108">
        <v>70</v>
      </c>
      <c r="O160" s="105">
        <f t="shared" si="27"/>
        <v>342.47</v>
      </c>
    </row>
    <row r="161" s="70" customFormat="1" hidden="1" spans="1:15">
      <c r="A161" s="116" t="s">
        <v>258</v>
      </c>
      <c r="B161" s="117">
        <v>13.5</v>
      </c>
      <c r="C161" s="117">
        <v>756</v>
      </c>
      <c r="D161" s="109">
        <v>628.36</v>
      </c>
      <c r="E161" s="106">
        <f t="shared" si="25"/>
        <v>127.64</v>
      </c>
      <c r="F161" s="106">
        <v>71.81</v>
      </c>
      <c r="G161" s="109">
        <v>59.99</v>
      </c>
      <c r="H161" s="106">
        <f t="shared" si="26"/>
        <v>11.82</v>
      </c>
      <c r="I161" s="108">
        <v>6.5</v>
      </c>
      <c r="J161" s="108"/>
      <c r="K161" s="108">
        <v>0</v>
      </c>
      <c r="L161" s="108">
        <v>0</v>
      </c>
      <c r="M161" s="109">
        <v>5.32</v>
      </c>
      <c r="N161" s="108">
        <v>0</v>
      </c>
      <c r="O161" s="105">
        <f t="shared" si="27"/>
        <v>139.46</v>
      </c>
    </row>
    <row r="162" s="70" customFormat="1" hidden="1" spans="1:15">
      <c r="A162" s="116" t="s">
        <v>259</v>
      </c>
      <c r="B162" s="117">
        <v>8.9</v>
      </c>
      <c r="C162" s="117">
        <v>498.4</v>
      </c>
      <c r="D162" s="109">
        <v>414.25</v>
      </c>
      <c r="E162" s="106">
        <f t="shared" si="25"/>
        <v>84.15</v>
      </c>
      <c r="F162" s="106">
        <v>80.8</v>
      </c>
      <c r="G162" s="109">
        <v>70.8</v>
      </c>
      <c r="H162" s="106">
        <f t="shared" si="26"/>
        <v>10</v>
      </c>
      <c r="I162" s="108">
        <v>6.5</v>
      </c>
      <c r="J162" s="108"/>
      <c r="K162" s="108">
        <v>0</v>
      </c>
      <c r="L162" s="108">
        <v>0</v>
      </c>
      <c r="M162" s="109">
        <v>3.5</v>
      </c>
      <c r="N162" s="108">
        <v>0</v>
      </c>
      <c r="O162" s="105">
        <f t="shared" si="27"/>
        <v>94.15</v>
      </c>
    </row>
    <row r="163" s="70" customFormat="1" hidden="1" spans="1:15">
      <c r="A163" s="116" t="s">
        <v>260</v>
      </c>
      <c r="B163" s="117">
        <v>6.8</v>
      </c>
      <c r="C163" s="117">
        <v>380.8</v>
      </c>
      <c r="D163" s="109">
        <v>316.51</v>
      </c>
      <c r="E163" s="106">
        <f t="shared" si="25"/>
        <v>64.29</v>
      </c>
      <c r="F163" s="106">
        <v>178.68</v>
      </c>
      <c r="G163" s="109">
        <v>169.5</v>
      </c>
      <c r="H163" s="106">
        <f t="shared" si="26"/>
        <v>9.18</v>
      </c>
      <c r="I163" s="108">
        <v>6.5</v>
      </c>
      <c r="J163" s="108"/>
      <c r="K163" s="108">
        <v>0</v>
      </c>
      <c r="L163" s="108">
        <v>0</v>
      </c>
      <c r="M163" s="109">
        <v>2.68</v>
      </c>
      <c r="N163" s="108">
        <v>0</v>
      </c>
      <c r="O163" s="105">
        <f t="shared" si="27"/>
        <v>73.47</v>
      </c>
    </row>
    <row r="164" s="70" customFormat="1" hidden="1" spans="1:15">
      <c r="A164" s="116" t="s">
        <v>261</v>
      </c>
      <c r="B164" s="117">
        <v>6.6</v>
      </c>
      <c r="C164" s="117">
        <v>369.6</v>
      </c>
      <c r="D164" s="109">
        <v>307.2</v>
      </c>
      <c r="E164" s="106">
        <f t="shared" si="25"/>
        <v>62.4</v>
      </c>
      <c r="F164" s="106">
        <v>76.28</v>
      </c>
      <c r="G164" s="109">
        <v>67.18</v>
      </c>
      <c r="H164" s="106">
        <f t="shared" si="26"/>
        <v>9.1</v>
      </c>
      <c r="I164" s="108">
        <v>6.5</v>
      </c>
      <c r="J164" s="108"/>
      <c r="K164" s="108">
        <v>0</v>
      </c>
      <c r="L164" s="108">
        <v>0</v>
      </c>
      <c r="M164" s="109">
        <v>2.6</v>
      </c>
      <c r="N164" s="108">
        <v>0</v>
      </c>
      <c r="O164" s="105">
        <f t="shared" si="27"/>
        <v>71.5</v>
      </c>
    </row>
    <row r="165" s="70" customFormat="1" hidden="1" spans="1:15">
      <c r="A165" s="116" t="s">
        <v>262</v>
      </c>
      <c r="B165" s="117">
        <v>5.9</v>
      </c>
      <c r="C165" s="117">
        <v>330.4</v>
      </c>
      <c r="D165" s="109">
        <v>274.62</v>
      </c>
      <c r="E165" s="106">
        <f t="shared" si="25"/>
        <v>55.78</v>
      </c>
      <c r="F165" s="106">
        <v>77.03</v>
      </c>
      <c r="G165" s="109">
        <v>68.21</v>
      </c>
      <c r="H165" s="106">
        <f t="shared" si="26"/>
        <v>8.82</v>
      </c>
      <c r="I165" s="108">
        <v>6.5</v>
      </c>
      <c r="J165" s="108"/>
      <c r="K165" s="108">
        <v>0</v>
      </c>
      <c r="L165" s="108">
        <v>0</v>
      </c>
      <c r="M165" s="109">
        <v>2.32</v>
      </c>
      <c r="N165" s="108">
        <v>0</v>
      </c>
      <c r="O165" s="105">
        <f t="shared" si="27"/>
        <v>64.6</v>
      </c>
    </row>
    <row r="166" s="70" customFormat="1" hidden="1" spans="1:15">
      <c r="A166" s="116" t="s">
        <v>263</v>
      </c>
      <c r="B166" s="117">
        <v>6.2</v>
      </c>
      <c r="C166" s="117">
        <v>347.2</v>
      </c>
      <c r="D166" s="109">
        <v>288.58</v>
      </c>
      <c r="E166" s="106">
        <f t="shared" si="25"/>
        <v>58.62</v>
      </c>
      <c r="F166" s="106">
        <v>148.34</v>
      </c>
      <c r="G166" s="109">
        <v>139.4</v>
      </c>
      <c r="H166" s="106">
        <f t="shared" si="26"/>
        <v>8.94</v>
      </c>
      <c r="I166" s="108">
        <v>6.5</v>
      </c>
      <c r="J166" s="108"/>
      <c r="K166" s="108">
        <v>0</v>
      </c>
      <c r="L166" s="108">
        <v>0</v>
      </c>
      <c r="M166" s="109">
        <v>2.44</v>
      </c>
      <c r="N166" s="108">
        <v>0</v>
      </c>
      <c r="O166" s="105">
        <f t="shared" si="27"/>
        <v>67.56</v>
      </c>
    </row>
    <row r="167" s="70" customFormat="1" hidden="1" spans="1:15">
      <c r="A167" s="116" t="s">
        <v>264</v>
      </c>
      <c r="B167" s="117">
        <v>5.1</v>
      </c>
      <c r="C167" s="117">
        <v>285.6</v>
      </c>
      <c r="D167" s="109">
        <v>237.38</v>
      </c>
      <c r="E167" s="106">
        <f t="shared" si="25"/>
        <v>48.22</v>
      </c>
      <c r="F167" s="106">
        <v>168.56</v>
      </c>
      <c r="G167" s="109">
        <v>160.05</v>
      </c>
      <c r="H167" s="106">
        <f t="shared" si="26"/>
        <v>8.51</v>
      </c>
      <c r="I167" s="108">
        <v>6.5</v>
      </c>
      <c r="J167" s="108"/>
      <c r="K167" s="108">
        <v>0</v>
      </c>
      <c r="L167" s="108">
        <v>0</v>
      </c>
      <c r="M167" s="109">
        <v>2.01</v>
      </c>
      <c r="N167" s="108">
        <v>0</v>
      </c>
      <c r="O167" s="105">
        <f t="shared" si="27"/>
        <v>56.73</v>
      </c>
    </row>
    <row r="168" s="70" customFormat="1" hidden="1" spans="1:15">
      <c r="A168" s="116" t="s">
        <v>265</v>
      </c>
      <c r="B168" s="117">
        <v>7.3</v>
      </c>
      <c r="C168" s="117">
        <v>408.8</v>
      </c>
      <c r="D168" s="109">
        <v>339.78</v>
      </c>
      <c r="E168" s="106">
        <f t="shared" si="25"/>
        <v>69.02</v>
      </c>
      <c r="F168" s="106">
        <v>284.69</v>
      </c>
      <c r="G168" s="109">
        <v>275.32</v>
      </c>
      <c r="H168" s="106">
        <f t="shared" si="26"/>
        <v>9.37</v>
      </c>
      <c r="I168" s="108">
        <v>6.5</v>
      </c>
      <c r="J168" s="108"/>
      <c r="K168" s="108">
        <v>0</v>
      </c>
      <c r="L168" s="108">
        <v>0</v>
      </c>
      <c r="M168" s="109">
        <v>2.87</v>
      </c>
      <c r="N168" s="108">
        <v>0</v>
      </c>
      <c r="O168" s="105">
        <f t="shared" si="27"/>
        <v>78.39</v>
      </c>
    </row>
    <row r="169" s="70" customFormat="1" hidden="1" spans="1:15">
      <c r="A169" s="116" t="s">
        <v>266</v>
      </c>
      <c r="B169" s="117">
        <v>5.3</v>
      </c>
      <c r="C169" s="117">
        <v>296.8</v>
      </c>
      <c r="D169" s="109">
        <v>246.69</v>
      </c>
      <c r="E169" s="106">
        <f t="shared" si="25"/>
        <v>50.11</v>
      </c>
      <c r="F169" s="106">
        <v>146.02</v>
      </c>
      <c r="G169" s="109">
        <v>137.43</v>
      </c>
      <c r="H169" s="106">
        <f t="shared" si="26"/>
        <v>8.59</v>
      </c>
      <c r="I169" s="108">
        <v>6.5</v>
      </c>
      <c r="J169" s="108"/>
      <c r="K169" s="108">
        <v>0</v>
      </c>
      <c r="L169" s="108">
        <v>0</v>
      </c>
      <c r="M169" s="109">
        <v>2.09</v>
      </c>
      <c r="N169" s="108">
        <v>0</v>
      </c>
      <c r="O169" s="105">
        <f t="shared" si="27"/>
        <v>58.7</v>
      </c>
    </row>
    <row r="170" s="70" customFormat="1" hidden="1" spans="1:15">
      <c r="A170" s="116" t="s">
        <v>267</v>
      </c>
      <c r="B170" s="117">
        <v>9.1</v>
      </c>
      <c r="C170" s="117">
        <v>509.6</v>
      </c>
      <c r="D170" s="109">
        <v>423.56</v>
      </c>
      <c r="E170" s="106">
        <f t="shared" si="25"/>
        <v>86.04</v>
      </c>
      <c r="F170" s="106">
        <v>171.12</v>
      </c>
      <c r="G170" s="109">
        <v>161.04</v>
      </c>
      <c r="H170" s="106">
        <f t="shared" si="26"/>
        <v>10.08</v>
      </c>
      <c r="I170" s="108">
        <v>6.5</v>
      </c>
      <c r="J170" s="108"/>
      <c r="K170" s="108">
        <v>0</v>
      </c>
      <c r="L170" s="108">
        <v>0</v>
      </c>
      <c r="M170" s="109">
        <v>3.58</v>
      </c>
      <c r="N170" s="108">
        <v>0</v>
      </c>
      <c r="O170" s="105">
        <f t="shared" si="27"/>
        <v>96.12</v>
      </c>
    </row>
    <row r="171" s="70" customFormat="1" hidden="1" spans="1:15">
      <c r="A171" s="116" t="s">
        <v>268</v>
      </c>
      <c r="B171" s="117">
        <v>6.1</v>
      </c>
      <c r="C171" s="117">
        <v>341.6</v>
      </c>
      <c r="D171" s="109">
        <v>283.93</v>
      </c>
      <c r="E171" s="106">
        <f t="shared" si="25"/>
        <v>57.67</v>
      </c>
      <c r="F171" s="106">
        <v>172.44</v>
      </c>
      <c r="G171" s="109">
        <v>163.54</v>
      </c>
      <c r="H171" s="106">
        <f t="shared" si="26"/>
        <v>8.9</v>
      </c>
      <c r="I171" s="108">
        <v>6.5</v>
      </c>
      <c r="J171" s="108"/>
      <c r="K171" s="108">
        <v>0</v>
      </c>
      <c r="L171" s="108">
        <v>0</v>
      </c>
      <c r="M171" s="109">
        <v>2.4</v>
      </c>
      <c r="N171" s="108">
        <v>0</v>
      </c>
      <c r="O171" s="105">
        <f t="shared" si="27"/>
        <v>66.57</v>
      </c>
    </row>
    <row r="172" s="70" customFormat="1" hidden="1" spans="1:15">
      <c r="A172" s="116" t="s">
        <v>269</v>
      </c>
      <c r="B172" s="117">
        <v>10.2</v>
      </c>
      <c r="C172" s="117">
        <v>571.2</v>
      </c>
      <c r="D172" s="109">
        <v>474.76</v>
      </c>
      <c r="E172" s="106">
        <f t="shared" si="25"/>
        <v>96.44</v>
      </c>
      <c r="F172" s="106">
        <v>115.63</v>
      </c>
      <c r="G172" s="109">
        <v>105.11</v>
      </c>
      <c r="H172" s="106">
        <f t="shared" si="26"/>
        <v>10.52</v>
      </c>
      <c r="I172" s="108">
        <v>6.5</v>
      </c>
      <c r="J172" s="108"/>
      <c r="K172" s="108">
        <v>0</v>
      </c>
      <c r="L172" s="108">
        <v>0</v>
      </c>
      <c r="M172" s="109">
        <v>4.02</v>
      </c>
      <c r="N172" s="108">
        <v>0</v>
      </c>
      <c r="O172" s="105">
        <f t="shared" si="27"/>
        <v>106.96</v>
      </c>
    </row>
    <row r="173" s="70" customFormat="1" hidden="1" spans="1:15">
      <c r="A173" s="116" t="s">
        <v>270</v>
      </c>
      <c r="B173" s="117">
        <v>6.4</v>
      </c>
      <c r="C173" s="117">
        <v>358.4</v>
      </c>
      <c r="D173" s="109">
        <v>297.89</v>
      </c>
      <c r="E173" s="106">
        <f t="shared" si="25"/>
        <v>60.51</v>
      </c>
      <c r="F173" s="106">
        <v>210.3</v>
      </c>
      <c r="G173" s="109">
        <v>201.28</v>
      </c>
      <c r="H173" s="106">
        <f t="shared" si="26"/>
        <v>9.02</v>
      </c>
      <c r="I173" s="108">
        <v>6.5</v>
      </c>
      <c r="J173" s="108"/>
      <c r="K173" s="108">
        <v>0</v>
      </c>
      <c r="L173" s="108">
        <v>0</v>
      </c>
      <c r="M173" s="109">
        <v>2.52</v>
      </c>
      <c r="N173" s="108">
        <v>0</v>
      </c>
      <c r="O173" s="105">
        <f t="shared" si="27"/>
        <v>69.53</v>
      </c>
    </row>
    <row r="174" s="70" customFormat="1" hidden="1" spans="1:15">
      <c r="A174" s="116" t="s">
        <v>271</v>
      </c>
      <c r="B174" s="117">
        <v>7.4</v>
      </c>
      <c r="C174" s="117">
        <v>414.4</v>
      </c>
      <c r="D174" s="109">
        <v>344.44</v>
      </c>
      <c r="E174" s="106">
        <f t="shared" si="25"/>
        <v>69.96</v>
      </c>
      <c r="F174" s="106">
        <v>115.88</v>
      </c>
      <c r="G174" s="109">
        <v>106.47</v>
      </c>
      <c r="H174" s="106">
        <f t="shared" si="26"/>
        <v>9.41</v>
      </c>
      <c r="I174" s="108">
        <v>6.5</v>
      </c>
      <c r="J174" s="108"/>
      <c r="K174" s="108">
        <v>0</v>
      </c>
      <c r="L174" s="108">
        <v>0</v>
      </c>
      <c r="M174" s="109">
        <v>2.91</v>
      </c>
      <c r="N174" s="108">
        <v>0</v>
      </c>
      <c r="O174" s="105">
        <f t="shared" si="27"/>
        <v>79.37</v>
      </c>
    </row>
    <row r="175" s="70" customFormat="1" hidden="1" spans="1:15">
      <c r="A175" s="116" t="s">
        <v>272</v>
      </c>
      <c r="B175" s="117">
        <v>4.9</v>
      </c>
      <c r="C175" s="117">
        <v>274.4</v>
      </c>
      <c r="D175" s="109">
        <v>228.07</v>
      </c>
      <c r="E175" s="106">
        <f t="shared" si="25"/>
        <v>46.33</v>
      </c>
      <c r="F175" s="106">
        <v>67.57</v>
      </c>
      <c r="G175" s="109">
        <v>59.14</v>
      </c>
      <c r="H175" s="106">
        <f t="shared" si="26"/>
        <v>8.43</v>
      </c>
      <c r="I175" s="108">
        <v>6.5</v>
      </c>
      <c r="J175" s="108"/>
      <c r="K175" s="108">
        <v>0</v>
      </c>
      <c r="L175" s="108">
        <v>0</v>
      </c>
      <c r="M175" s="109">
        <v>1.93</v>
      </c>
      <c r="N175" s="108">
        <v>0</v>
      </c>
      <c r="O175" s="105">
        <f t="shared" si="27"/>
        <v>54.76</v>
      </c>
    </row>
    <row r="176" s="70" customFormat="1" hidden="1" spans="1:15">
      <c r="A176" s="116" t="s">
        <v>273</v>
      </c>
      <c r="B176" s="117">
        <v>3.6</v>
      </c>
      <c r="C176" s="117">
        <v>201.6</v>
      </c>
      <c r="D176" s="109">
        <v>167.56</v>
      </c>
      <c r="E176" s="106">
        <f t="shared" si="25"/>
        <v>34.04</v>
      </c>
      <c r="F176" s="106">
        <v>61.46</v>
      </c>
      <c r="G176" s="109">
        <v>53.54</v>
      </c>
      <c r="H176" s="106">
        <f t="shared" si="26"/>
        <v>7.92</v>
      </c>
      <c r="I176" s="108">
        <v>6.5</v>
      </c>
      <c r="J176" s="108"/>
      <c r="K176" s="108">
        <v>0</v>
      </c>
      <c r="L176" s="108">
        <v>0</v>
      </c>
      <c r="M176" s="109">
        <v>1.42</v>
      </c>
      <c r="N176" s="108">
        <v>0</v>
      </c>
      <c r="O176" s="105">
        <f t="shared" si="27"/>
        <v>41.96</v>
      </c>
    </row>
    <row r="177" s="70" customFormat="1" hidden="1" spans="1:15">
      <c r="A177" s="116" t="s">
        <v>274</v>
      </c>
      <c r="B177" s="117">
        <v>3.6</v>
      </c>
      <c r="C177" s="117">
        <v>201.6</v>
      </c>
      <c r="D177" s="109">
        <v>167.56</v>
      </c>
      <c r="E177" s="106">
        <f t="shared" si="25"/>
        <v>34.04</v>
      </c>
      <c r="F177" s="106">
        <v>128.06</v>
      </c>
      <c r="G177" s="109">
        <v>120.14</v>
      </c>
      <c r="H177" s="106">
        <f t="shared" si="26"/>
        <v>7.92</v>
      </c>
      <c r="I177" s="108">
        <v>6.5</v>
      </c>
      <c r="J177" s="108"/>
      <c r="K177" s="108">
        <v>0</v>
      </c>
      <c r="L177" s="108">
        <v>0</v>
      </c>
      <c r="M177" s="109">
        <v>1.42</v>
      </c>
      <c r="N177" s="108">
        <v>0</v>
      </c>
      <c r="O177" s="105">
        <f t="shared" si="27"/>
        <v>41.96</v>
      </c>
    </row>
    <row r="178" s="70" customFormat="1" hidden="1" spans="1:15">
      <c r="A178" s="116" t="s">
        <v>275</v>
      </c>
      <c r="B178" s="117">
        <v>3</v>
      </c>
      <c r="C178" s="117">
        <v>168</v>
      </c>
      <c r="D178" s="109">
        <v>139.64</v>
      </c>
      <c r="E178" s="106">
        <f t="shared" si="25"/>
        <v>28.36</v>
      </c>
      <c r="F178" s="106">
        <v>43.19</v>
      </c>
      <c r="G178" s="109">
        <v>35.51</v>
      </c>
      <c r="H178" s="106">
        <f t="shared" si="26"/>
        <v>7.68</v>
      </c>
      <c r="I178" s="108">
        <v>6.5</v>
      </c>
      <c r="J178" s="108"/>
      <c r="K178" s="108">
        <v>0</v>
      </c>
      <c r="L178" s="108">
        <v>0</v>
      </c>
      <c r="M178" s="109">
        <v>1.18</v>
      </c>
      <c r="N178" s="108">
        <v>0</v>
      </c>
      <c r="O178" s="105">
        <f t="shared" si="27"/>
        <v>36.04</v>
      </c>
    </row>
    <row r="179" s="95" customFormat="1" hidden="1" spans="1:15">
      <c r="A179" s="115" t="s">
        <v>63</v>
      </c>
      <c r="B179" s="115">
        <f>SUM(B180:B197)</f>
        <v>492.8</v>
      </c>
      <c r="C179" s="115">
        <f t="shared" ref="C179:N179" si="32">SUM(C180:C197)</f>
        <v>27596.8</v>
      </c>
      <c r="D179" s="115">
        <f t="shared" si="32"/>
        <v>22937.55</v>
      </c>
      <c r="E179" s="105">
        <f t="shared" si="25"/>
        <v>4659.25</v>
      </c>
      <c r="F179" s="115">
        <f t="shared" si="32"/>
        <v>3673.01</v>
      </c>
      <c r="G179" s="115">
        <f t="shared" si="32"/>
        <v>3165.01</v>
      </c>
      <c r="H179" s="105">
        <f t="shared" si="26"/>
        <v>508</v>
      </c>
      <c r="I179" s="115">
        <f t="shared" si="32"/>
        <v>13</v>
      </c>
      <c r="J179" s="115">
        <f t="shared" si="32"/>
        <v>36.38</v>
      </c>
      <c r="K179" s="115">
        <f t="shared" si="32"/>
        <v>37.81</v>
      </c>
      <c r="L179" s="115">
        <f t="shared" si="32"/>
        <v>226.75</v>
      </c>
      <c r="M179" s="115">
        <f t="shared" si="32"/>
        <v>194.06</v>
      </c>
      <c r="N179" s="115">
        <f t="shared" si="32"/>
        <v>40</v>
      </c>
      <c r="O179" s="105">
        <f t="shared" si="27"/>
        <v>5207.25</v>
      </c>
    </row>
    <row r="180" s="70" customFormat="1" hidden="1" spans="1:15">
      <c r="A180" s="116" t="s">
        <v>276</v>
      </c>
      <c r="B180" s="117">
        <v>0</v>
      </c>
      <c r="C180" s="117">
        <v>0</v>
      </c>
      <c r="D180" s="109">
        <v>0</v>
      </c>
      <c r="E180" s="106">
        <f t="shared" si="25"/>
        <v>0</v>
      </c>
      <c r="F180" s="106">
        <v>2734.98</v>
      </c>
      <c r="G180" s="109">
        <v>2434.04</v>
      </c>
      <c r="H180" s="106">
        <f t="shared" si="26"/>
        <v>300.94</v>
      </c>
      <c r="I180" s="108">
        <v>0</v>
      </c>
      <c r="J180" s="108">
        <v>36.38</v>
      </c>
      <c r="K180" s="108">
        <v>37.81</v>
      </c>
      <c r="L180" s="108">
        <v>226.75</v>
      </c>
      <c r="M180" s="109">
        <v>0</v>
      </c>
      <c r="N180" s="108">
        <v>40</v>
      </c>
      <c r="O180" s="105">
        <f t="shared" si="27"/>
        <v>340.94</v>
      </c>
    </row>
    <row r="181" s="70" customFormat="1" hidden="1" spans="1:15">
      <c r="A181" s="116" t="s">
        <v>277</v>
      </c>
      <c r="B181" s="117">
        <v>82.5</v>
      </c>
      <c r="C181" s="117">
        <v>4620</v>
      </c>
      <c r="D181" s="109">
        <v>3839.99</v>
      </c>
      <c r="E181" s="106">
        <f t="shared" si="25"/>
        <v>780.01</v>
      </c>
      <c r="F181" s="106">
        <v>64.11</v>
      </c>
      <c r="G181" s="109">
        <v>25.12</v>
      </c>
      <c r="H181" s="106">
        <f t="shared" si="26"/>
        <v>38.99</v>
      </c>
      <c r="I181" s="108">
        <v>6.5</v>
      </c>
      <c r="J181" s="108"/>
      <c r="K181" s="108">
        <v>0</v>
      </c>
      <c r="L181" s="108">
        <v>0</v>
      </c>
      <c r="M181" s="109">
        <v>32.49</v>
      </c>
      <c r="N181" s="108">
        <v>0</v>
      </c>
      <c r="O181" s="105">
        <f t="shared" si="27"/>
        <v>819</v>
      </c>
    </row>
    <row r="182" s="70" customFormat="1" hidden="1" spans="1:15">
      <c r="A182" s="116" t="s">
        <v>278</v>
      </c>
      <c r="B182" s="117">
        <v>13.7</v>
      </c>
      <c r="C182" s="117">
        <v>767.2</v>
      </c>
      <c r="D182" s="109">
        <v>637.67</v>
      </c>
      <c r="E182" s="106">
        <f t="shared" si="25"/>
        <v>129.53</v>
      </c>
      <c r="F182" s="106">
        <v>352.54</v>
      </c>
      <c r="G182" s="109">
        <v>340.65</v>
      </c>
      <c r="H182" s="106">
        <f t="shared" si="26"/>
        <v>11.89</v>
      </c>
      <c r="I182" s="108">
        <v>6.5</v>
      </c>
      <c r="J182" s="108"/>
      <c r="K182" s="108">
        <v>0</v>
      </c>
      <c r="L182" s="108">
        <v>0</v>
      </c>
      <c r="M182" s="109">
        <v>5.39</v>
      </c>
      <c r="N182" s="108">
        <v>0</v>
      </c>
      <c r="O182" s="105">
        <f t="shared" si="27"/>
        <v>141.42</v>
      </c>
    </row>
    <row r="183" s="70" customFormat="1" hidden="1" spans="1:15">
      <c r="A183" s="116" t="s">
        <v>279</v>
      </c>
      <c r="B183" s="117">
        <v>36.4</v>
      </c>
      <c r="C183" s="117">
        <v>2038.4</v>
      </c>
      <c r="D183" s="109">
        <v>1694.25</v>
      </c>
      <c r="E183" s="106">
        <f t="shared" si="25"/>
        <v>344.15</v>
      </c>
      <c r="F183" s="106">
        <v>22.45</v>
      </c>
      <c r="G183" s="109">
        <v>8.12</v>
      </c>
      <c r="H183" s="106">
        <f t="shared" si="26"/>
        <v>14.33</v>
      </c>
      <c r="I183" s="108">
        <v>0</v>
      </c>
      <c r="J183" s="108"/>
      <c r="K183" s="108">
        <v>0</v>
      </c>
      <c r="L183" s="108">
        <v>0</v>
      </c>
      <c r="M183" s="109">
        <v>14.33</v>
      </c>
      <c r="N183" s="108">
        <v>0</v>
      </c>
      <c r="O183" s="105">
        <f t="shared" si="27"/>
        <v>358.48</v>
      </c>
    </row>
    <row r="184" s="70" customFormat="1" hidden="1" spans="1:15">
      <c r="A184" s="116" t="s">
        <v>280</v>
      </c>
      <c r="B184" s="117">
        <v>22.5</v>
      </c>
      <c r="C184" s="117">
        <v>1260</v>
      </c>
      <c r="D184" s="109">
        <v>1047.27</v>
      </c>
      <c r="E184" s="106">
        <f t="shared" si="25"/>
        <v>212.73</v>
      </c>
      <c r="F184" s="106">
        <v>28.26</v>
      </c>
      <c r="G184" s="109">
        <v>19.4</v>
      </c>
      <c r="H184" s="106">
        <f t="shared" si="26"/>
        <v>8.86</v>
      </c>
      <c r="I184" s="108">
        <v>0</v>
      </c>
      <c r="J184" s="108"/>
      <c r="K184" s="108">
        <v>0</v>
      </c>
      <c r="L184" s="108">
        <v>0</v>
      </c>
      <c r="M184" s="109">
        <v>8.86</v>
      </c>
      <c r="N184" s="108">
        <v>0</v>
      </c>
      <c r="O184" s="105">
        <f t="shared" si="27"/>
        <v>221.59</v>
      </c>
    </row>
    <row r="185" s="70" customFormat="1" hidden="1" spans="1:15">
      <c r="A185" s="116" t="s">
        <v>281</v>
      </c>
      <c r="B185" s="117">
        <v>42.8</v>
      </c>
      <c r="C185" s="117">
        <v>2396.8</v>
      </c>
      <c r="D185" s="109">
        <v>1992.14</v>
      </c>
      <c r="E185" s="106">
        <f t="shared" si="25"/>
        <v>404.66</v>
      </c>
      <c r="F185" s="106">
        <v>38.49</v>
      </c>
      <c r="G185" s="109">
        <v>21.64</v>
      </c>
      <c r="H185" s="106">
        <f t="shared" si="26"/>
        <v>16.85</v>
      </c>
      <c r="I185" s="108">
        <v>0</v>
      </c>
      <c r="J185" s="108"/>
      <c r="K185" s="108">
        <v>0</v>
      </c>
      <c r="L185" s="108">
        <v>0</v>
      </c>
      <c r="M185" s="109">
        <v>16.85</v>
      </c>
      <c r="N185" s="108">
        <v>0</v>
      </c>
      <c r="O185" s="105">
        <f t="shared" si="27"/>
        <v>421.51</v>
      </c>
    </row>
    <row r="186" s="70" customFormat="1" hidden="1" spans="1:15">
      <c r="A186" s="116" t="s">
        <v>282</v>
      </c>
      <c r="B186" s="117">
        <v>38.8</v>
      </c>
      <c r="C186" s="117">
        <v>2172.8</v>
      </c>
      <c r="D186" s="109">
        <v>1805.96</v>
      </c>
      <c r="E186" s="106">
        <f t="shared" si="25"/>
        <v>366.84</v>
      </c>
      <c r="F186" s="106">
        <v>26.4</v>
      </c>
      <c r="G186" s="109">
        <v>11.12</v>
      </c>
      <c r="H186" s="106">
        <f t="shared" si="26"/>
        <v>15.28</v>
      </c>
      <c r="I186" s="108">
        <v>0</v>
      </c>
      <c r="J186" s="108"/>
      <c r="K186" s="108">
        <v>0</v>
      </c>
      <c r="L186" s="108">
        <v>0</v>
      </c>
      <c r="M186" s="109">
        <v>15.28</v>
      </c>
      <c r="N186" s="108">
        <v>0</v>
      </c>
      <c r="O186" s="105">
        <f t="shared" si="27"/>
        <v>382.12</v>
      </c>
    </row>
    <row r="187" s="70" customFormat="1" hidden="1" spans="1:15">
      <c r="A187" s="116" t="s">
        <v>283</v>
      </c>
      <c r="B187" s="117">
        <v>18.8</v>
      </c>
      <c r="C187" s="117">
        <v>1052.8</v>
      </c>
      <c r="D187" s="109">
        <v>875.05</v>
      </c>
      <c r="E187" s="106">
        <f t="shared" si="25"/>
        <v>177.75</v>
      </c>
      <c r="F187" s="106">
        <v>28.02</v>
      </c>
      <c r="G187" s="109">
        <v>20.62</v>
      </c>
      <c r="H187" s="106">
        <f t="shared" si="26"/>
        <v>7.4</v>
      </c>
      <c r="I187" s="108">
        <v>0</v>
      </c>
      <c r="J187" s="108"/>
      <c r="K187" s="108">
        <v>0</v>
      </c>
      <c r="L187" s="108">
        <v>0</v>
      </c>
      <c r="M187" s="109">
        <v>7.4</v>
      </c>
      <c r="N187" s="108">
        <v>0</v>
      </c>
      <c r="O187" s="105">
        <f t="shared" si="27"/>
        <v>185.15</v>
      </c>
    </row>
    <row r="188" s="70" customFormat="1" ht="13.5" hidden="1" customHeight="1" spans="1:15">
      <c r="A188" s="116" t="s">
        <v>284</v>
      </c>
      <c r="B188" s="117">
        <v>17.1</v>
      </c>
      <c r="C188" s="117">
        <v>957.6</v>
      </c>
      <c r="D188" s="109">
        <v>795.93</v>
      </c>
      <c r="E188" s="106">
        <f t="shared" si="25"/>
        <v>161.67</v>
      </c>
      <c r="F188" s="106">
        <v>23.35</v>
      </c>
      <c r="G188" s="109">
        <v>16.62</v>
      </c>
      <c r="H188" s="106">
        <f t="shared" si="26"/>
        <v>6.73</v>
      </c>
      <c r="I188" s="108">
        <v>0</v>
      </c>
      <c r="J188" s="108"/>
      <c r="K188" s="108">
        <v>0</v>
      </c>
      <c r="L188" s="108">
        <v>0</v>
      </c>
      <c r="M188" s="109">
        <v>6.73</v>
      </c>
      <c r="N188" s="108">
        <v>0</v>
      </c>
      <c r="O188" s="105">
        <f t="shared" si="27"/>
        <v>168.4</v>
      </c>
    </row>
    <row r="189" s="70" customFormat="1" hidden="1" spans="1:15">
      <c r="A189" s="116" t="s">
        <v>285</v>
      </c>
      <c r="B189" s="117">
        <v>18.8</v>
      </c>
      <c r="C189" s="117">
        <v>1052.8</v>
      </c>
      <c r="D189" s="109">
        <v>875.05</v>
      </c>
      <c r="E189" s="106">
        <f t="shared" si="25"/>
        <v>177.75</v>
      </c>
      <c r="F189" s="106">
        <v>29.02</v>
      </c>
      <c r="G189" s="109">
        <v>21.62</v>
      </c>
      <c r="H189" s="106">
        <f t="shared" si="26"/>
        <v>7.4</v>
      </c>
      <c r="I189" s="108">
        <v>0</v>
      </c>
      <c r="J189" s="108"/>
      <c r="K189" s="108">
        <v>0</v>
      </c>
      <c r="L189" s="108">
        <v>0</v>
      </c>
      <c r="M189" s="109">
        <v>7.4</v>
      </c>
      <c r="N189" s="108">
        <v>0</v>
      </c>
      <c r="O189" s="105">
        <f t="shared" si="27"/>
        <v>185.15</v>
      </c>
    </row>
    <row r="190" s="70" customFormat="1" hidden="1" spans="1:15">
      <c r="A190" s="116" t="s">
        <v>286</v>
      </c>
      <c r="B190" s="117">
        <v>18.5</v>
      </c>
      <c r="C190" s="117">
        <v>1036</v>
      </c>
      <c r="D190" s="109">
        <v>861.09</v>
      </c>
      <c r="E190" s="106">
        <f t="shared" si="25"/>
        <v>174.91</v>
      </c>
      <c r="F190" s="106">
        <v>22.41</v>
      </c>
      <c r="G190" s="109">
        <v>15.12</v>
      </c>
      <c r="H190" s="106">
        <f t="shared" si="26"/>
        <v>7.29</v>
      </c>
      <c r="I190" s="108">
        <v>0</v>
      </c>
      <c r="J190" s="108"/>
      <c r="K190" s="108">
        <v>0</v>
      </c>
      <c r="L190" s="108">
        <v>0</v>
      </c>
      <c r="M190" s="109">
        <v>7.29</v>
      </c>
      <c r="N190" s="108">
        <v>0</v>
      </c>
      <c r="O190" s="105">
        <f t="shared" si="27"/>
        <v>182.2</v>
      </c>
    </row>
    <row r="191" s="70" customFormat="1" hidden="1" spans="1:15">
      <c r="A191" s="116" t="s">
        <v>287</v>
      </c>
      <c r="B191" s="117">
        <v>27.7</v>
      </c>
      <c r="C191" s="117">
        <v>1551.2</v>
      </c>
      <c r="D191" s="109">
        <v>1289.31</v>
      </c>
      <c r="E191" s="106">
        <f t="shared" si="25"/>
        <v>261.89</v>
      </c>
      <c r="F191" s="106">
        <v>38.53</v>
      </c>
      <c r="G191" s="109">
        <v>27.62</v>
      </c>
      <c r="H191" s="106">
        <f t="shared" si="26"/>
        <v>10.91</v>
      </c>
      <c r="I191" s="108">
        <v>0</v>
      </c>
      <c r="J191" s="108"/>
      <c r="K191" s="108">
        <v>0</v>
      </c>
      <c r="L191" s="108">
        <v>0</v>
      </c>
      <c r="M191" s="109">
        <v>10.91</v>
      </c>
      <c r="N191" s="108">
        <v>0</v>
      </c>
      <c r="O191" s="105">
        <f t="shared" si="27"/>
        <v>272.8</v>
      </c>
    </row>
    <row r="192" s="70" customFormat="1" hidden="1" spans="1:15">
      <c r="A192" s="116" t="s">
        <v>288</v>
      </c>
      <c r="B192" s="117">
        <v>19.6</v>
      </c>
      <c r="C192" s="117">
        <v>1097.6</v>
      </c>
      <c r="D192" s="109">
        <v>912.29</v>
      </c>
      <c r="E192" s="106">
        <f t="shared" si="25"/>
        <v>185.31</v>
      </c>
      <c r="F192" s="106">
        <v>29.28</v>
      </c>
      <c r="G192" s="109">
        <v>21.56</v>
      </c>
      <c r="H192" s="106">
        <f t="shared" si="26"/>
        <v>7.72</v>
      </c>
      <c r="I192" s="108">
        <v>0</v>
      </c>
      <c r="J192" s="108"/>
      <c r="K192" s="108">
        <v>0</v>
      </c>
      <c r="L192" s="108">
        <v>0</v>
      </c>
      <c r="M192" s="109">
        <v>7.72</v>
      </c>
      <c r="N192" s="108">
        <v>0</v>
      </c>
      <c r="O192" s="105">
        <f t="shared" si="27"/>
        <v>193.03</v>
      </c>
    </row>
    <row r="193" s="70" customFormat="1" hidden="1" spans="1:15">
      <c r="A193" s="116" t="s">
        <v>289</v>
      </c>
      <c r="B193" s="117">
        <v>36.3</v>
      </c>
      <c r="C193" s="117">
        <v>2032.8</v>
      </c>
      <c r="D193" s="109">
        <v>1689.6</v>
      </c>
      <c r="E193" s="106">
        <f t="shared" si="25"/>
        <v>343.2</v>
      </c>
      <c r="F193" s="106">
        <v>87.79</v>
      </c>
      <c r="G193" s="109">
        <v>73.5</v>
      </c>
      <c r="H193" s="106">
        <f t="shared" si="26"/>
        <v>14.29</v>
      </c>
      <c r="I193" s="108">
        <v>0</v>
      </c>
      <c r="J193" s="108"/>
      <c r="K193" s="108">
        <v>0</v>
      </c>
      <c r="L193" s="108">
        <v>0</v>
      </c>
      <c r="M193" s="109">
        <v>14.29</v>
      </c>
      <c r="N193" s="108">
        <v>0</v>
      </c>
      <c r="O193" s="105">
        <f t="shared" si="27"/>
        <v>357.49</v>
      </c>
    </row>
    <row r="194" s="70" customFormat="1" hidden="1" spans="1:15">
      <c r="A194" s="116" t="s">
        <v>290</v>
      </c>
      <c r="B194" s="117">
        <v>31.4</v>
      </c>
      <c r="C194" s="117">
        <v>1758.4</v>
      </c>
      <c r="D194" s="109">
        <v>1461.52</v>
      </c>
      <c r="E194" s="106">
        <f t="shared" si="25"/>
        <v>296.88</v>
      </c>
      <c r="F194" s="106">
        <v>40.27</v>
      </c>
      <c r="G194" s="109">
        <v>27.9</v>
      </c>
      <c r="H194" s="106">
        <f t="shared" si="26"/>
        <v>12.37</v>
      </c>
      <c r="I194" s="108">
        <v>0</v>
      </c>
      <c r="J194" s="108"/>
      <c r="K194" s="108">
        <v>0</v>
      </c>
      <c r="L194" s="108">
        <v>0</v>
      </c>
      <c r="M194" s="109">
        <v>12.37</v>
      </c>
      <c r="N194" s="108">
        <v>0</v>
      </c>
      <c r="O194" s="105">
        <f t="shared" si="27"/>
        <v>309.25</v>
      </c>
    </row>
    <row r="195" s="70" customFormat="1" hidden="1" spans="1:15">
      <c r="A195" s="116" t="s">
        <v>291</v>
      </c>
      <c r="B195" s="117">
        <v>21.5</v>
      </c>
      <c r="C195" s="117">
        <v>1204</v>
      </c>
      <c r="D195" s="109">
        <v>1000.73</v>
      </c>
      <c r="E195" s="106">
        <f t="shared" si="25"/>
        <v>203.27</v>
      </c>
      <c r="F195" s="106">
        <v>48.09</v>
      </c>
      <c r="G195" s="109">
        <v>39.62</v>
      </c>
      <c r="H195" s="106">
        <f t="shared" si="26"/>
        <v>8.47</v>
      </c>
      <c r="I195" s="108">
        <v>0</v>
      </c>
      <c r="J195" s="108"/>
      <c r="K195" s="108">
        <v>0</v>
      </c>
      <c r="L195" s="108">
        <v>0</v>
      </c>
      <c r="M195" s="109">
        <v>8.47</v>
      </c>
      <c r="N195" s="108">
        <v>0</v>
      </c>
      <c r="O195" s="105">
        <f t="shared" si="27"/>
        <v>211.74</v>
      </c>
    </row>
    <row r="196" s="70" customFormat="1" hidden="1" spans="1:15">
      <c r="A196" s="116" t="s">
        <v>292</v>
      </c>
      <c r="B196" s="117">
        <v>21.7</v>
      </c>
      <c r="C196" s="117">
        <v>1215.2</v>
      </c>
      <c r="D196" s="109">
        <v>1010.03</v>
      </c>
      <c r="E196" s="106">
        <f t="shared" si="25"/>
        <v>205.17</v>
      </c>
      <c r="F196" s="106">
        <v>34.17</v>
      </c>
      <c r="G196" s="109">
        <v>25.62</v>
      </c>
      <c r="H196" s="106">
        <f t="shared" si="26"/>
        <v>8.55</v>
      </c>
      <c r="I196" s="108">
        <v>0</v>
      </c>
      <c r="J196" s="108"/>
      <c r="K196" s="108">
        <v>0</v>
      </c>
      <c r="L196" s="108">
        <v>0</v>
      </c>
      <c r="M196" s="109">
        <v>8.55</v>
      </c>
      <c r="N196" s="108">
        <v>0</v>
      </c>
      <c r="O196" s="105">
        <f t="shared" si="27"/>
        <v>213.72</v>
      </c>
    </row>
    <row r="197" s="70" customFormat="1" hidden="1" spans="1:15">
      <c r="A197" s="116" t="s">
        <v>293</v>
      </c>
      <c r="B197" s="117">
        <v>24.7</v>
      </c>
      <c r="C197" s="117">
        <v>1383.2</v>
      </c>
      <c r="D197" s="109">
        <v>1149.67</v>
      </c>
      <c r="E197" s="106">
        <f t="shared" si="25"/>
        <v>233.53</v>
      </c>
      <c r="F197" s="106">
        <v>24.85</v>
      </c>
      <c r="G197" s="109">
        <v>15.12</v>
      </c>
      <c r="H197" s="106">
        <f t="shared" si="26"/>
        <v>9.73</v>
      </c>
      <c r="I197" s="108">
        <v>0</v>
      </c>
      <c r="J197" s="108"/>
      <c r="K197" s="108">
        <v>0</v>
      </c>
      <c r="L197" s="108">
        <v>0</v>
      </c>
      <c r="M197" s="109">
        <v>9.73</v>
      </c>
      <c r="N197" s="108">
        <v>0</v>
      </c>
      <c r="O197" s="105">
        <f t="shared" si="27"/>
        <v>243.26</v>
      </c>
    </row>
    <row r="198" s="95" customFormat="1" hidden="1" spans="1:15">
      <c r="A198" s="115" t="s">
        <v>64</v>
      </c>
      <c r="B198" s="115">
        <f>SUM(B199:B270)</f>
        <v>3783.9</v>
      </c>
      <c r="C198" s="115">
        <f t="shared" ref="C198:N198" si="33">SUM(C199:C270)</f>
        <v>211898.4</v>
      </c>
      <c r="D198" s="115">
        <f t="shared" si="33"/>
        <v>176122.9</v>
      </c>
      <c r="E198" s="105">
        <f t="shared" si="25"/>
        <v>35775.5</v>
      </c>
      <c r="F198" s="115">
        <f t="shared" si="33"/>
        <v>16691.8</v>
      </c>
      <c r="G198" s="115">
        <f t="shared" si="33"/>
        <v>14511.78</v>
      </c>
      <c r="H198" s="105">
        <f t="shared" si="26"/>
        <v>2180.02</v>
      </c>
      <c r="I198" s="115">
        <f t="shared" si="33"/>
        <v>0</v>
      </c>
      <c r="J198" s="115">
        <f t="shared" si="33"/>
        <v>279.18</v>
      </c>
      <c r="K198" s="115">
        <f t="shared" si="33"/>
        <v>-360.22</v>
      </c>
      <c r="L198" s="115">
        <f t="shared" si="33"/>
        <v>770.97</v>
      </c>
      <c r="M198" s="115">
        <f t="shared" si="33"/>
        <v>1490.09</v>
      </c>
      <c r="N198" s="115">
        <f t="shared" si="33"/>
        <v>0</v>
      </c>
      <c r="O198" s="105">
        <f t="shared" si="27"/>
        <v>37955.52</v>
      </c>
    </row>
    <row r="199" s="70" customFormat="1" hidden="1" spans="1:15">
      <c r="A199" s="121" t="s">
        <v>65</v>
      </c>
      <c r="B199" s="117">
        <v>42.2</v>
      </c>
      <c r="C199" s="117">
        <v>2363.2</v>
      </c>
      <c r="D199" s="109">
        <v>1964.21</v>
      </c>
      <c r="E199" s="106">
        <f t="shared" si="25"/>
        <v>398.99</v>
      </c>
      <c r="F199" s="106">
        <v>235.87</v>
      </c>
      <c r="G199" s="109">
        <v>209.54</v>
      </c>
      <c r="H199" s="106">
        <f t="shared" si="26"/>
        <v>26.33</v>
      </c>
      <c r="I199" s="108">
        <v>0</v>
      </c>
      <c r="J199" s="108">
        <v>9.51</v>
      </c>
      <c r="K199" s="108">
        <v>0</v>
      </c>
      <c r="L199" s="108">
        <v>0.2</v>
      </c>
      <c r="M199" s="109">
        <v>16.62</v>
      </c>
      <c r="N199" s="108">
        <v>0</v>
      </c>
      <c r="O199" s="105">
        <f t="shared" si="27"/>
        <v>425.32</v>
      </c>
    </row>
    <row r="200" s="70" customFormat="1" hidden="1" spans="1:15">
      <c r="A200" s="121" t="s">
        <v>66</v>
      </c>
      <c r="B200" s="117">
        <v>45.8</v>
      </c>
      <c r="C200" s="117">
        <v>2564.8</v>
      </c>
      <c r="D200" s="109">
        <v>2131.78</v>
      </c>
      <c r="E200" s="106">
        <f t="shared" ref="E200:E263" si="34">C200-D200</f>
        <v>433.02</v>
      </c>
      <c r="F200" s="106">
        <v>188.5</v>
      </c>
      <c r="G200" s="109">
        <v>156.73</v>
      </c>
      <c r="H200" s="106">
        <f t="shared" ref="H200:H263" si="35">F200-G200</f>
        <v>31.77</v>
      </c>
      <c r="I200" s="108">
        <v>0</v>
      </c>
      <c r="J200" s="108">
        <v>3.51</v>
      </c>
      <c r="K200" s="108">
        <v>10.22</v>
      </c>
      <c r="L200" s="108">
        <v>0</v>
      </c>
      <c r="M200" s="109">
        <v>18.04</v>
      </c>
      <c r="N200" s="108">
        <v>0</v>
      </c>
      <c r="O200" s="105">
        <f t="shared" ref="O200:O263" si="36">E200+H200+N200</f>
        <v>464.79</v>
      </c>
    </row>
    <row r="201" s="70" customFormat="1" hidden="1" spans="1:15">
      <c r="A201" s="121" t="s">
        <v>67</v>
      </c>
      <c r="B201" s="117">
        <v>60.3</v>
      </c>
      <c r="C201" s="117">
        <v>3376.8</v>
      </c>
      <c r="D201" s="109">
        <v>2806.68</v>
      </c>
      <c r="E201" s="106">
        <f t="shared" si="34"/>
        <v>570.12</v>
      </c>
      <c r="F201" s="106">
        <v>224.66</v>
      </c>
      <c r="G201" s="109">
        <v>197.2</v>
      </c>
      <c r="H201" s="106">
        <f t="shared" si="35"/>
        <v>27.46</v>
      </c>
      <c r="I201" s="108">
        <v>0</v>
      </c>
      <c r="J201" s="108">
        <v>3.51</v>
      </c>
      <c r="K201" s="108">
        <v>-18.09</v>
      </c>
      <c r="L201" s="108">
        <v>18.29</v>
      </c>
      <c r="M201" s="109">
        <v>23.75</v>
      </c>
      <c r="N201" s="108">
        <v>0</v>
      </c>
      <c r="O201" s="105">
        <f t="shared" si="36"/>
        <v>597.58</v>
      </c>
    </row>
    <row r="202" s="70" customFormat="1" hidden="1" spans="1:15">
      <c r="A202" s="121" t="s">
        <v>68</v>
      </c>
      <c r="B202" s="117">
        <v>107.9</v>
      </c>
      <c r="C202" s="117">
        <v>6042.4</v>
      </c>
      <c r="D202" s="109">
        <v>5022.24</v>
      </c>
      <c r="E202" s="106">
        <f t="shared" si="34"/>
        <v>1020.16</v>
      </c>
      <c r="F202" s="106">
        <v>357.15</v>
      </c>
      <c r="G202" s="109">
        <v>309.15</v>
      </c>
      <c r="H202" s="106">
        <f t="shared" si="35"/>
        <v>48</v>
      </c>
      <c r="I202" s="108">
        <v>0</v>
      </c>
      <c r="J202" s="108">
        <v>3.51</v>
      </c>
      <c r="K202" s="108">
        <v>-30.57</v>
      </c>
      <c r="L202" s="108">
        <v>32.57</v>
      </c>
      <c r="M202" s="109">
        <v>42.49</v>
      </c>
      <c r="N202" s="108">
        <v>0</v>
      </c>
      <c r="O202" s="105">
        <f t="shared" si="36"/>
        <v>1068.16</v>
      </c>
    </row>
    <row r="203" s="70" customFormat="1" hidden="1" spans="1:15">
      <c r="A203" s="121" t="s">
        <v>69</v>
      </c>
      <c r="B203" s="117">
        <v>78.7</v>
      </c>
      <c r="C203" s="117">
        <v>4407.2</v>
      </c>
      <c r="D203" s="109">
        <v>3663.12</v>
      </c>
      <c r="E203" s="106">
        <f t="shared" si="34"/>
        <v>744.08</v>
      </c>
      <c r="F203" s="106">
        <v>299.05</v>
      </c>
      <c r="G203" s="109">
        <v>262.63</v>
      </c>
      <c r="H203" s="106">
        <f t="shared" si="35"/>
        <v>36.42</v>
      </c>
      <c r="I203" s="108">
        <v>0</v>
      </c>
      <c r="J203" s="108">
        <v>3.25</v>
      </c>
      <c r="K203" s="108">
        <v>1.8</v>
      </c>
      <c r="L203" s="108">
        <v>0.38</v>
      </c>
      <c r="M203" s="109">
        <v>30.99</v>
      </c>
      <c r="N203" s="108">
        <v>0</v>
      </c>
      <c r="O203" s="105">
        <f t="shared" si="36"/>
        <v>780.5</v>
      </c>
    </row>
    <row r="204" s="70" customFormat="1" hidden="1" spans="1:15">
      <c r="A204" s="121" t="s">
        <v>70</v>
      </c>
      <c r="B204" s="117">
        <v>105.8</v>
      </c>
      <c r="C204" s="117">
        <v>5924.8</v>
      </c>
      <c r="D204" s="109">
        <v>4924.5</v>
      </c>
      <c r="E204" s="106">
        <f t="shared" si="34"/>
        <v>1000.3</v>
      </c>
      <c r="F204" s="106">
        <v>386.12</v>
      </c>
      <c r="G204" s="109">
        <v>337.51</v>
      </c>
      <c r="H204" s="106">
        <f t="shared" si="35"/>
        <v>48.61</v>
      </c>
      <c r="I204" s="108">
        <v>0</v>
      </c>
      <c r="J204" s="108">
        <v>3.25</v>
      </c>
      <c r="K204" s="108">
        <v>-28.24</v>
      </c>
      <c r="L204" s="108">
        <v>31.94</v>
      </c>
      <c r="M204" s="109">
        <v>41.66</v>
      </c>
      <c r="N204" s="108">
        <v>0</v>
      </c>
      <c r="O204" s="105">
        <f t="shared" si="36"/>
        <v>1048.91</v>
      </c>
    </row>
    <row r="205" s="70" customFormat="1" hidden="1" spans="1:15">
      <c r="A205" s="121" t="s">
        <v>71</v>
      </c>
      <c r="B205" s="117">
        <v>45.7</v>
      </c>
      <c r="C205" s="117">
        <v>2559.2</v>
      </c>
      <c r="D205" s="109">
        <v>2127.12</v>
      </c>
      <c r="E205" s="106">
        <f t="shared" si="34"/>
        <v>432.08</v>
      </c>
      <c r="F205" s="106">
        <v>201.56</v>
      </c>
      <c r="G205" s="109">
        <v>178.31</v>
      </c>
      <c r="H205" s="106">
        <f t="shared" si="35"/>
        <v>23.25</v>
      </c>
      <c r="I205" s="108">
        <v>0</v>
      </c>
      <c r="J205" s="108">
        <v>3.25</v>
      </c>
      <c r="K205" s="108">
        <v>-11.91</v>
      </c>
      <c r="L205" s="108">
        <v>13.91</v>
      </c>
      <c r="M205" s="109">
        <v>18</v>
      </c>
      <c r="N205" s="108">
        <v>0</v>
      </c>
      <c r="O205" s="105">
        <f t="shared" si="36"/>
        <v>455.33</v>
      </c>
    </row>
    <row r="206" s="70" customFormat="1" hidden="1" spans="1:15">
      <c r="A206" s="121" t="s">
        <v>72</v>
      </c>
      <c r="B206" s="117">
        <v>30.9</v>
      </c>
      <c r="C206" s="117">
        <v>1730.4</v>
      </c>
      <c r="D206" s="109">
        <v>1438.25</v>
      </c>
      <c r="E206" s="106">
        <f t="shared" si="34"/>
        <v>292.15</v>
      </c>
      <c r="F206" s="106">
        <v>134.93</v>
      </c>
      <c r="G206" s="109">
        <v>118.81</v>
      </c>
      <c r="H206" s="106">
        <f t="shared" si="35"/>
        <v>16.12</v>
      </c>
      <c r="I206" s="108">
        <v>0</v>
      </c>
      <c r="J206" s="108">
        <v>3.25</v>
      </c>
      <c r="K206" s="108">
        <v>0.7</v>
      </c>
      <c r="L206" s="108">
        <v>0</v>
      </c>
      <c r="M206" s="109">
        <v>12.17</v>
      </c>
      <c r="N206" s="108">
        <v>0</v>
      </c>
      <c r="O206" s="105">
        <f t="shared" si="36"/>
        <v>308.27</v>
      </c>
    </row>
    <row r="207" s="70" customFormat="1" hidden="1" spans="1:15">
      <c r="A207" s="121" t="s">
        <v>73</v>
      </c>
      <c r="B207" s="117">
        <v>16</v>
      </c>
      <c r="C207" s="117">
        <v>896</v>
      </c>
      <c r="D207" s="109">
        <v>744.73</v>
      </c>
      <c r="E207" s="106">
        <f t="shared" si="34"/>
        <v>151.27</v>
      </c>
      <c r="F207" s="106">
        <v>125.66</v>
      </c>
      <c r="G207" s="109">
        <v>112.35</v>
      </c>
      <c r="H207" s="106">
        <f t="shared" si="35"/>
        <v>13.31</v>
      </c>
      <c r="I207" s="108">
        <v>0</v>
      </c>
      <c r="J207" s="108">
        <v>3.25</v>
      </c>
      <c r="K207" s="108">
        <v>2.3</v>
      </c>
      <c r="L207" s="108">
        <v>1.46</v>
      </c>
      <c r="M207" s="109">
        <v>6.3</v>
      </c>
      <c r="N207" s="108">
        <v>0</v>
      </c>
      <c r="O207" s="105">
        <f t="shared" si="36"/>
        <v>164.58</v>
      </c>
    </row>
    <row r="208" s="70" customFormat="1" hidden="1" spans="1:15">
      <c r="A208" s="121" t="s">
        <v>74</v>
      </c>
      <c r="B208" s="117">
        <v>22.6</v>
      </c>
      <c r="C208" s="117">
        <v>1265.6</v>
      </c>
      <c r="D208" s="109">
        <v>1051.92</v>
      </c>
      <c r="E208" s="106">
        <f t="shared" si="34"/>
        <v>213.68</v>
      </c>
      <c r="F208" s="106">
        <v>169.42</v>
      </c>
      <c r="G208" s="109">
        <v>155.09</v>
      </c>
      <c r="H208" s="106">
        <f t="shared" si="35"/>
        <v>14.33</v>
      </c>
      <c r="I208" s="108">
        <v>0</v>
      </c>
      <c r="J208" s="108">
        <v>3.25</v>
      </c>
      <c r="K208" s="108">
        <v>1.8</v>
      </c>
      <c r="L208" s="108">
        <v>0.38</v>
      </c>
      <c r="M208" s="109">
        <v>8.9</v>
      </c>
      <c r="N208" s="108">
        <v>0</v>
      </c>
      <c r="O208" s="105">
        <f t="shared" si="36"/>
        <v>228.01</v>
      </c>
    </row>
    <row r="209" s="70" customFormat="1" hidden="1" spans="1:15">
      <c r="A209" s="121" t="s">
        <v>75</v>
      </c>
      <c r="B209" s="117">
        <v>75.5</v>
      </c>
      <c r="C209" s="117">
        <v>4228</v>
      </c>
      <c r="D209" s="109">
        <v>3514.17</v>
      </c>
      <c r="E209" s="106">
        <f t="shared" si="34"/>
        <v>713.83</v>
      </c>
      <c r="F209" s="106">
        <v>289.77</v>
      </c>
      <c r="G209" s="109">
        <v>250.46</v>
      </c>
      <c r="H209" s="106">
        <f t="shared" si="35"/>
        <v>39.31</v>
      </c>
      <c r="I209" s="108">
        <v>0</v>
      </c>
      <c r="J209" s="108">
        <v>9.38</v>
      </c>
      <c r="K209" s="108">
        <v>0</v>
      </c>
      <c r="L209" s="108">
        <v>0.2</v>
      </c>
      <c r="M209" s="109">
        <v>29.73</v>
      </c>
      <c r="N209" s="108">
        <v>0</v>
      </c>
      <c r="O209" s="105">
        <f t="shared" si="36"/>
        <v>753.14</v>
      </c>
    </row>
    <row r="210" s="70" customFormat="1" hidden="1" spans="1:15">
      <c r="A210" s="121" t="s">
        <v>76</v>
      </c>
      <c r="B210" s="117">
        <v>55.2</v>
      </c>
      <c r="C210" s="117">
        <v>3091.2</v>
      </c>
      <c r="D210" s="109">
        <v>2569.3</v>
      </c>
      <c r="E210" s="106">
        <f t="shared" si="34"/>
        <v>521.9</v>
      </c>
      <c r="F210" s="106">
        <v>272.17</v>
      </c>
      <c r="G210" s="109">
        <v>243.93</v>
      </c>
      <c r="H210" s="106">
        <f t="shared" si="35"/>
        <v>28.24</v>
      </c>
      <c r="I210" s="108">
        <v>0</v>
      </c>
      <c r="J210" s="108">
        <v>5.38</v>
      </c>
      <c r="K210" s="108">
        <v>0.92</v>
      </c>
      <c r="L210" s="108">
        <v>0.2</v>
      </c>
      <c r="M210" s="109">
        <v>21.74</v>
      </c>
      <c r="N210" s="108">
        <v>0</v>
      </c>
      <c r="O210" s="105">
        <f t="shared" si="36"/>
        <v>550.14</v>
      </c>
    </row>
    <row r="211" s="70" customFormat="1" hidden="1" spans="1:15">
      <c r="A211" s="121" t="s">
        <v>77</v>
      </c>
      <c r="B211" s="117">
        <v>20.1</v>
      </c>
      <c r="C211" s="117">
        <v>1125.6</v>
      </c>
      <c r="D211" s="109">
        <v>935.56</v>
      </c>
      <c r="E211" s="106">
        <f t="shared" si="34"/>
        <v>190.04</v>
      </c>
      <c r="F211" s="106">
        <v>148.87</v>
      </c>
      <c r="G211" s="109">
        <v>130.64</v>
      </c>
      <c r="H211" s="106">
        <f t="shared" si="35"/>
        <v>18.23</v>
      </c>
      <c r="I211" s="108">
        <v>0</v>
      </c>
      <c r="J211" s="108">
        <v>3.12</v>
      </c>
      <c r="K211" s="108">
        <v>-5.54</v>
      </c>
      <c r="L211" s="108">
        <v>12.73</v>
      </c>
      <c r="M211" s="109">
        <v>7.92</v>
      </c>
      <c r="N211" s="108">
        <v>0</v>
      </c>
      <c r="O211" s="105">
        <f t="shared" si="36"/>
        <v>208.27</v>
      </c>
    </row>
    <row r="212" s="70" customFormat="1" hidden="1" spans="1:15">
      <c r="A212" s="121" t="s">
        <v>78</v>
      </c>
      <c r="B212" s="117">
        <v>23.1</v>
      </c>
      <c r="C212" s="117">
        <v>1293.6</v>
      </c>
      <c r="D212" s="109">
        <v>1075.2</v>
      </c>
      <c r="E212" s="106">
        <f t="shared" si="34"/>
        <v>218.4</v>
      </c>
      <c r="F212" s="106">
        <v>175.84</v>
      </c>
      <c r="G212" s="109">
        <v>154.12</v>
      </c>
      <c r="H212" s="106">
        <f t="shared" si="35"/>
        <v>21.72</v>
      </c>
      <c r="I212" s="108">
        <v>0</v>
      </c>
      <c r="J212" s="108">
        <v>3.12</v>
      </c>
      <c r="K212" s="108">
        <v>1.8</v>
      </c>
      <c r="L212" s="108">
        <v>7.7</v>
      </c>
      <c r="M212" s="109">
        <v>9.1</v>
      </c>
      <c r="N212" s="108">
        <v>0</v>
      </c>
      <c r="O212" s="105">
        <f t="shared" si="36"/>
        <v>240.12</v>
      </c>
    </row>
    <row r="213" s="70" customFormat="1" hidden="1" spans="1:15">
      <c r="A213" s="121" t="s">
        <v>79</v>
      </c>
      <c r="B213" s="117">
        <v>85</v>
      </c>
      <c r="C213" s="117">
        <v>4760</v>
      </c>
      <c r="D213" s="109">
        <v>3956.35</v>
      </c>
      <c r="E213" s="106">
        <f t="shared" si="34"/>
        <v>803.65</v>
      </c>
      <c r="F213" s="106">
        <v>313.23</v>
      </c>
      <c r="G213" s="109">
        <v>269.68</v>
      </c>
      <c r="H213" s="106">
        <f t="shared" si="35"/>
        <v>43.55</v>
      </c>
      <c r="I213" s="108">
        <v>0</v>
      </c>
      <c r="J213" s="108">
        <v>3.38</v>
      </c>
      <c r="K213" s="108">
        <v>-25.5</v>
      </c>
      <c r="L213" s="108">
        <v>32.2</v>
      </c>
      <c r="M213" s="109">
        <v>33.47</v>
      </c>
      <c r="N213" s="108">
        <v>0</v>
      </c>
      <c r="O213" s="105">
        <f t="shared" si="36"/>
        <v>847.2</v>
      </c>
    </row>
    <row r="214" s="70" customFormat="1" hidden="1" spans="1:15">
      <c r="A214" s="121" t="s">
        <v>80</v>
      </c>
      <c r="B214" s="117">
        <v>70.6</v>
      </c>
      <c r="C214" s="117">
        <v>3953.6</v>
      </c>
      <c r="D214" s="109">
        <v>3286.1</v>
      </c>
      <c r="E214" s="106">
        <f t="shared" si="34"/>
        <v>667.5</v>
      </c>
      <c r="F214" s="106">
        <v>335.24</v>
      </c>
      <c r="G214" s="109">
        <v>295.86</v>
      </c>
      <c r="H214" s="106">
        <f t="shared" si="35"/>
        <v>39.38</v>
      </c>
      <c r="I214" s="108">
        <v>0</v>
      </c>
      <c r="J214" s="108">
        <v>3.38</v>
      </c>
      <c r="K214" s="108">
        <v>1.5</v>
      </c>
      <c r="L214" s="108">
        <v>6.7</v>
      </c>
      <c r="M214" s="109">
        <v>27.8</v>
      </c>
      <c r="N214" s="108">
        <v>0</v>
      </c>
      <c r="O214" s="105">
        <f t="shared" si="36"/>
        <v>706.88</v>
      </c>
    </row>
    <row r="215" s="70" customFormat="1" hidden="1" spans="1:15">
      <c r="A215" s="121" t="s">
        <v>81</v>
      </c>
      <c r="B215" s="117">
        <v>58.3</v>
      </c>
      <c r="C215" s="117">
        <v>3264.8</v>
      </c>
      <c r="D215" s="109">
        <v>2713.59</v>
      </c>
      <c r="E215" s="106">
        <f t="shared" si="34"/>
        <v>551.21</v>
      </c>
      <c r="F215" s="106">
        <v>348.67</v>
      </c>
      <c r="G215" s="109">
        <v>309.48</v>
      </c>
      <c r="H215" s="106">
        <f t="shared" si="35"/>
        <v>39.19</v>
      </c>
      <c r="I215" s="108">
        <v>0</v>
      </c>
      <c r="J215" s="108">
        <v>5.38</v>
      </c>
      <c r="K215" s="108">
        <v>2.3</v>
      </c>
      <c r="L215" s="108">
        <v>8.55</v>
      </c>
      <c r="M215" s="109">
        <v>22.96</v>
      </c>
      <c r="N215" s="108">
        <v>0</v>
      </c>
      <c r="O215" s="105">
        <f t="shared" si="36"/>
        <v>590.4</v>
      </c>
    </row>
    <row r="216" s="70" customFormat="1" hidden="1" spans="1:15">
      <c r="A216" s="121" t="s">
        <v>82</v>
      </c>
      <c r="B216" s="117">
        <v>69</v>
      </c>
      <c r="C216" s="117">
        <v>3864</v>
      </c>
      <c r="D216" s="109">
        <v>3211.63</v>
      </c>
      <c r="E216" s="106">
        <f t="shared" si="34"/>
        <v>652.37</v>
      </c>
      <c r="F216" s="106">
        <v>377.59</v>
      </c>
      <c r="G216" s="109">
        <v>329.44</v>
      </c>
      <c r="H216" s="106">
        <f t="shared" si="35"/>
        <v>48.15</v>
      </c>
      <c r="I216" s="108">
        <v>0</v>
      </c>
      <c r="J216" s="108">
        <v>5.38</v>
      </c>
      <c r="K216" s="108">
        <v>6.3</v>
      </c>
      <c r="L216" s="108">
        <v>9.3</v>
      </c>
      <c r="M216" s="109">
        <v>27.17</v>
      </c>
      <c r="N216" s="108">
        <v>0</v>
      </c>
      <c r="O216" s="105">
        <f t="shared" si="36"/>
        <v>700.52</v>
      </c>
    </row>
    <row r="217" s="70" customFormat="1" hidden="1" spans="1:15">
      <c r="A217" s="121" t="s">
        <v>83</v>
      </c>
      <c r="B217" s="117">
        <v>61.3</v>
      </c>
      <c r="C217" s="117">
        <v>3432.8</v>
      </c>
      <c r="D217" s="109">
        <v>2853.23</v>
      </c>
      <c r="E217" s="106">
        <f t="shared" si="34"/>
        <v>579.57</v>
      </c>
      <c r="F217" s="106">
        <v>250.1</v>
      </c>
      <c r="G217" s="109">
        <v>214.34</v>
      </c>
      <c r="H217" s="106">
        <f t="shared" si="35"/>
        <v>35.76</v>
      </c>
      <c r="I217" s="108">
        <v>0</v>
      </c>
      <c r="J217" s="108">
        <v>3.12</v>
      </c>
      <c r="K217" s="108">
        <v>-16.59</v>
      </c>
      <c r="L217" s="108">
        <v>25.09</v>
      </c>
      <c r="M217" s="109">
        <v>24.14</v>
      </c>
      <c r="N217" s="108">
        <v>0</v>
      </c>
      <c r="O217" s="105">
        <f t="shared" si="36"/>
        <v>615.33</v>
      </c>
    </row>
    <row r="218" s="70" customFormat="1" hidden="1" spans="1:15">
      <c r="A218" s="121" t="s">
        <v>84</v>
      </c>
      <c r="B218" s="117">
        <v>49.6</v>
      </c>
      <c r="C218" s="117">
        <v>2777.6</v>
      </c>
      <c r="D218" s="109">
        <v>2308.65</v>
      </c>
      <c r="E218" s="106">
        <f t="shared" si="34"/>
        <v>468.95</v>
      </c>
      <c r="F218" s="106">
        <v>260.85</v>
      </c>
      <c r="G218" s="109">
        <v>229.2</v>
      </c>
      <c r="H218" s="106">
        <f t="shared" si="35"/>
        <v>31.65</v>
      </c>
      <c r="I218" s="108">
        <v>0</v>
      </c>
      <c r="J218" s="108">
        <v>3.12</v>
      </c>
      <c r="K218" s="108">
        <v>1.8</v>
      </c>
      <c r="L218" s="108">
        <v>7.2</v>
      </c>
      <c r="M218" s="109">
        <v>19.53</v>
      </c>
      <c r="N218" s="108">
        <v>0</v>
      </c>
      <c r="O218" s="105">
        <f t="shared" si="36"/>
        <v>500.6</v>
      </c>
    </row>
    <row r="219" s="70" customFormat="1" hidden="1" spans="1:15">
      <c r="A219" s="121" t="s">
        <v>85</v>
      </c>
      <c r="B219" s="117">
        <v>41.6</v>
      </c>
      <c r="C219" s="117">
        <v>2329.6</v>
      </c>
      <c r="D219" s="109">
        <v>1936.29</v>
      </c>
      <c r="E219" s="106">
        <f t="shared" si="34"/>
        <v>393.31</v>
      </c>
      <c r="F219" s="106">
        <v>311.72</v>
      </c>
      <c r="G219" s="109">
        <v>278.84</v>
      </c>
      <c r="H219" s="106">
        <f t="shared" si="35"/>
        <v>32.88</v>
      </c>
      <c r="I219" s="108">
        <v>0</v>
      </c>
      <c r="J219" s="108">
        <v>5.12</v>
      </c>
      <c r="K219" s="108">
        <v>-10.68</v>
      </c>
      <c r="L219" s="108">
        <v>22.06</v>
      </c>
      <c r="M219" s="109">
        <v>16.38</v>
      </c>
      <c r="N219" s="108">
        <v>0</v>
      </c>
      <c r="O219" s="105">
        <f t="shared" si="36"/>
        <v>426.19</v>
      </c>
    </row>
    <row r="220" s="70" customFormat="1" hidden="1" spans="1:15">
      <c r="A220" s="121" t="s">
        <v>86</v>
      </c>
      <c r="B220" s="117">
        <v>21.4</v>
      </c>
      <c r="C220" s="117">
        <v>1198.4</v>
      </c>
      <c r="D220" s="109">
        <v>996.07</v>
      </c>
      <c r="E220" s="106">
        <f t="shared" si="34"/>
        <v>202.33</v>
      </c>
      <c r="F220" s="106">
        <v>160.31</v>
      </c>
      <c r="G220" s="109">
        <v>136.52</v>
      </c>
      <c r="H220" s="106">
        <f t="shared" si="35"/>
        <v>23.79</v>
      </c>
      <c r="I220" s="108">
        <v>0</v>
      </c>
      <c r="J220" s="108">
        <v>3.12</v>
      </c>
      <c r="K220" s="108">
        <v>0.7</v>
      </c>
      <c r="L220" s="108">
        <v>11.54</v>
      </c>
      <c r="M220" s="109">
        <v>8.43</v>
      </c>
      <c r="N220" s="108">
        <v>0</v>
      </c>
      <c r="O220" s="105">
        <f t="shared" si="36"/>
        <v>226.12</v>
      </c>
    </row>
    <row r="221" s="70" customFormat="1" hidden="1" spans="1:15">
      <c r="A221" s="121" t="s">
        <v>87</v>
      </c>
      <c r="B221" s="117">
        <v>86.1</v>
      </c>
      <c r="C221" s="117">
        <v>4821.6</v>
      </c>
      <c r="D221" s="109">
        <v>4007.55</v>
      </c>
      <c r="E221" s="106">
        <f t="shared" si="34"/>
        <v>814.05</v>
      </c>
      <c r="F221" s="106">
        <v>309.01</v>
      </c>
      <c r="G221" s="109">
        <v>272.04</v>
      </c>
      <c r="H221" s="106">
        <f t="shared" si="35"/>
        <v>36.97</v>
      </c>
      <c r="I221" s="108">
        <v>0</v>
      </c>
      <c r="J221" s="108">
        <v>2.86</v>
      </c>
      <c r="K221" s="108">
        <v>0.2</v>
      </c>
      <c r="L221" s="108">
        <v>0</v>
      </c>
      <c r="M221" s="109">
        <v>33.91</v>
      </c>
      <c r="N221" s="108">
        <v>0</v>
      </c>
      <c r="O221" s="105">
        <f t="shared" si="36"/>
        <v>851.02</v>
      </c>
    </row>
    <row r="222" s="70" customFormat="1" hidden="1" spans="1:15">
      <c r="A222" s="121" t="s">
        <v>88</v>
      </c>
      <c r="B222" s="117">
        <v>52.4</v>
      </c>
      <c r="C222" s="117">
        <v>2934.4</v>
      </c>
      <c r="D222" s="109">
        <v>2438.98</v>
      </c>
      <c r="E222" s="106">
        <f t="shared" si="34"/>
        <v>495.42</v>
      </c>
      <c r="F222" s="106">
        <v>233.56</v>
      </c>
      <c r="G222" s="109">
        <v>207.57</v>
      </c>
      <c r="H222" s="106">
        <f t="shared" si="35"/>
        <v>25.99</v>
      </c>
      <c r="I222" s="108">
        <v>0</v>
      </c>
      <c r="J222" s="108">
        <v>2.86</v>
      </c>
      <c r="K222" s="108">
        <v>2.5</v>
      </c>
      <c r="L222" s="108">
        <v>0</v>
      </c>
      <c r="M222" s="109">
        <v>20.63</v>
      </c>
      <c r="N222" s="108">
        <v>0</v>
      </c>
      <c r="O222" s="105">
        <f t="shared" si="36"/>
        <v>521.41</v>
      </c>
    </row>
    <row r="223" s="70" customFormat="1" spans="1:15">
      <c r="A223" s="121" t="s">
        <v>89</v>
      </c>
      <c r="B223" s="117">
        <v>48.3</v>
      </c>
      <c r="C223" s="117">
        <v>2704.8</v>
      </c>
      <c r="D223" s="109">
        <v>2248.14</v>
      </c>
      <c r="E223" s="106">
        <f t="shared" si="34"/>
        <v>456.66</v>
      </c>
      <c r="F223" s="106">
        <v>254.7</v>
      </c>
      <c r="G223" s="109">
        <v>231.62</v>
      </c>
      <c r="H223" s="106">
        <f t="shared" si="35"/>
        <v>23.08</v>
      </c>
      <c r="I223" s="108">
        <v>0</v>
      </c>
      <c r="J223" s="108">
        <v>2.86</v>
      </c>
      <c r="K223" s="108">
        <v>-13.29</v>
      </c>
      <c r="L223" s="108">
        <v>14.49</v>
      </c>
      <c r="M223" s="109">
        <v>19.02</v>
      </c>
      <c r="N223" s="108">
        <v>0</v>
      </c>
      <c r="O223" s="105">
        <f t="shared" si="36"/>
        <v>479.74</v>
      </c>
    </row>
    <row r="224" s="70" customFormat="1" hidden="1" spans="1:15">
      <c r="A224" s="121" t="s">
        <v>90</v>
      </c>
      <c r="B224" s="117">
        <v>58.9</v>
      </c>
      <c r="C224" s="117">
        <v>3298.4</v>
      </c>
      <c r="D224" s="109">
        <v>2741.52</v>
      </c>
      <c r="E224" s="106">
        <f t="shared" si="34"/>
        <v>556.88</v>
      </c>
      <c r="F224" s="106">
        <v>273.67</v>
      </c>
      <c r="G224" s="109">
        <v>242.82</v>
      </c>
      <c r="H224" s="106">
        <f t="shared" si="35"/>
        <v>30.85</v>
      </c>
      <c r="I224" s="108">
        <v>0</v>
      </c>
      <c r="J224" s="108">
        <v>5.51</v>
      </c>
      <c r="K224" s="108">
        <v>-17.62</v>
      </c>
      <c r="L224" s="108">
        <v>19.77</v>
      </c>
      <c r="M224" s="109">
        <v>23.19</v>
      </c>
      <c r="N224" s="108">
        <v>0</v>
      </c>
      <c r="O224" s="105">
        <f t="shared" si="36"/>
        <v>587.73</v>
      </c>
    </row>
    <row r="225" s="70" customFormat="1" hidden="1" spans="1:15">
      <c r="A225" s="121" t="s">
        <v>91</v>
      </c>
      <c r="B225" s="117">
        <v>115.4</v>
      </c>
      <c r="C225" s="117">
        <v>6462.4</v>
      </c>
      <c r="D225" s="109">
        <v>5371.33</v>
      </c>
      <c r="E225" s="106">
        <f t="shared" si="34"/>
        <v>1091.07</v>
      </c>
      <c r="F225" s="106">
        <v>351.78</v>
      </c>
      <c r="G225" s="109">
        <v>301.63</v>
      </c>
      <c r="H225" s="106">
        <f t="shared" si="35"/>
        <v>50.15</v>
      </c>
      <c r="I225" s="108">
        <v>0</v>
      </c>
      <c r="J225" s="108">
        <v>3.51</v>
      </c>
      <c r="K225" s="108">
        <v>-34.42</v>
      </c>
      <c r="L225" s="108">
        <v>35.62</v>
      </c>
      <c r="M225" s="109">
        <v>45.44</v>
      </c>
      <c r="N225" s="108">
        <v>0</v>
      </c>
      <c r="O225" s="105">
        <f t="shared" si="36"/>
        <v>1141.22</v>
      </c>
    </row>
    <row r="226" s="70" customFormat="1" hidden="1" spans="1:15">
      <c r="A226" s="121" t="s">
        <v>92</v>
      </c>
      <c r="B226" s="117">
        <v>63.3</v>
      </c>
      <c r="C226" s="117">
        <v>3544.8</v>
      </c>
      <c r="D226" s="109">
        <v>2946.32</v>
      </c>
      <c r="E226" s="106">
        <f t="shared" si="34"/>
        <v>598.48</v>
      </c>
      <c r="F226" s="106">
        <v>269.37</v>
      </c>
      <c r="G226" s="109">
        <v>240.23</v>
      </c>
      <c r="H226" s="106">
        <f t="shared" si="35"/>
        <v>29.14</v>
      </c>
      <c r="I226" s="108">
        <v>0</v>
      </c>
      <c r="J226" s="108">
        <v>3.51</v>
      </c>
      <c r="K226" s="108">
        <v>0.7</v>
      </c>
      <c r="L226" s="108">
        <v>0</v>
      </c>
      <c r="M226" s="109">
        <v>24.93</v>
      </c>
      <c r="N226" s="108">
        <v>0</v>
      </c>
      <c r="O226" s="105">
        <f t="shared" si="36"/>
        <v>627.62</v>
      </c>
    </row>
    <row r="227" s="70" customFormat="1" hidden="1" spans="1:15">
      <c r="A227" s="121" t="s">
        <v>93</v>
      </c>
      <c r="B227" s="117">
        <v>45.6</v>
      </c>
      <c r="C227" s="117">
        <v>2553.6</v>
      </c>
      <c r="D227" s="109">
        <v>2122.47</v>
      </c>
      <c r="E227" s="106">
        <f t="shared" si="34"/>
        <v>431.13</v>
      </c>
      <c r="F227" s="106">
        <v>187.17</v>
      </c>
      <c r="G227" s="109">
        <v>159.58</v>
      </c>
      <c r="H227" s="106">
        <f t="shared" si="35"/>
        <v>27.59</v>
      </c>
      <c r="I227" s="108">
        <v>0</v>
      </c>
      <c r="J227" s="108">
        <v>4.86</v>
      </c>
      <c r="K227" s="108">
        <v>4.77</v>
      </c>
      <c r="L227" s="108">
        <v>0</v>
      </c>
      <c r="M227" s="109">
        <v>17.96</v>
      </c>
      <c r="N227" s="108">
        <v>0</v>
      </c>
      <c r="O227" s="105">
        <f t="shared" si="36"/>
        <v>458.72</v>
      </c>
    </row>
    <row r="228" s="70" customFormat="1" hidden="1" spans="1:15">
      <c r="A228" s="121" t="s">
        <v>94</v>
      </c>
      <c r="B228" s="117">
        <v>33.1</v>
      </c>
      <c r="C228" s="117">
        <v>1853.6</v>
      </c>
      <c r="D228" s="109">
        <v>1540.65</v>
      </c>
      <c r="E228" s="106">
        <f t="shared" si="34"/>
        <v>312.95</v>
      </c>
      <c r="F228" s="106">
        <v>138.53</v>
      </c>
      <c r="G228" s="109">
        <v>121.94</v>
      </c>
      <c r="H228" s="106">
        <f t="shared" si="35"/>
        <v>16.59</v>
      </c>
      <c r="I228" s="108">
        <v>0</v>
      </c>
      <c r="J228" s="108">
        <v>2.86</v>
      </c>
      <c r="K228" s="108">
        <v>0.7</v>
      </c>
      <c r="L228" s="108">
        <v>0</v>
      </c>
      <c r="M228" s="109">
        <v>13.03</v>
      </c>
      <c r="N228" s="108">
        <v>0</v>
      </c>
      <c r="O228" s="105">
        <f t="shared" si="36"/>
        <v>329.54</v>
      </c>
    </row>
    <row r="229" s="70" customFormat="1" hidden="1" spans="1:15">
      <c r="A229" s="121" t="s">
        <v>95</v>
      </c>
      <c r="B229" s="117">
        <v>42.9</v>
      </c>
      <c r="C229" s="117">
        <v>2402.4</v>
      </c>
      <c r="D229" s="109">
        <v>1996.8</v>
      </c>
      <c r="E229" s="106">
        <f t="shared" si="34"/>
        <v>405.6</v>
      </c>
      <c r="F229" s="106">
        <v>249.54</v>
      </c>
      <c r="G229" s="109">
        <v>225.79</v>
      </c>
      <c r="H229" s="106">
        <f t="shared" si="35"/>
        <v>23.75</v>
      </c>
      <c r="I229" s="108">
        <v>0</v>
      </c>
      <c r="J229" s="108">
        <v>4.86</v>
      </c>
      <c r="K229" s="108">
        <v>-14.37</v>
      </c>
      <c r="L229" s="108">
        <v>16.37</v>
      </c>
      <c r="M229" s="109">
        <v>16.89</v>
      </c>
      <c r="N229" s="108">
        <v>0</v>
      </c>
      <c r="O229" s="105">
        <f t="shared" si="36"/>
        <v>429.35</v>
      </c>
    </row>
    <row r="230" s="70" customFormat="1" hidden="1" spans="1:15">
      <c r="A230" s="121" t="s">
        <v>96</v>
      </c>
      <c r="B230" s="117">
        <v>30.7</v>
      </c>
      <c r="C230" s="117">
        <v>1719.2</v>
      </c>
      <c r="D230" s="109">
        <v>1428.94</v>
      </c>
      <c r="E230" s="106">
        <f t="shared" si="34"/>
        <v>290.26</v>
      </c>
      <c r="F230" s="106">
        <v>127.19</v>
      </c>
      <c r="G230" s="109">
        <v>110.24</v>
      </c>
      <c r="H230" s="106">
        <f t="shared" si="35"/>
        <v>16.95</v>
      </c>
      <c r="I230" s="108">
        <v>0</v>
      </c>
      <c r="J230" s="108">
        <v>2.86</v>
      </c>
      <c r="K230" s="108">
        <v>2</v>
      </c>
      <c r="L230" s="108">
        <v>0</v>
      </c>
      <c r="M230" s="109">
        <v>12.09</v>
      </c>
      <c r="N230" s="108">
        <v>0</v>
      </c>
      <c r="O230" s="105">
        <f t="shared" si="36"/>
        <v>307.21</v>
      </c>
    </row>
    <row r="231" s="70" customFormat="1" hidden="1" spans="1:15">
      <c r="A231" s="121" t="s">
        <v>97</v>
      </c>
      <c r="B231" s="117">
        <v>20.5</v>
      </c>
      <c r="C231" s="117">
        <v>1148</v>
      </c>
      <c r="D231" s="109">
        <v>954.18</v>
      </c>
      <c r="E231" s="106">
        <f t="shared" si="34"/>
        <v>193.82</v>
      </c>
      <c r="F231" s="106">
        <v>179.37</v>
      </c>
      <c r="G231" s="109">
        <v>165.94</v>
      </c>
      <c r="H231" s="106">
        <f t="shared" si="35"/>
        <v>13.43</v>
      </c>
      <c r="I231" s="108">
        <v>0</v>
      </c>
      <c r="J231" s="108">
        <v>2.86</v>
      </c>
      <c r="K231" s="108">
        <v>2.5</v>
      </c>
      <c r="L231" s="108">
        <v>0</v>
      </c>
      <c r="M231" s="109">
        <v>8.07</v>
      </c>
      <c r="N231" s="108">
        <v>0</v>
      </c>
      <c r="O231" s="105">
        <f t="shared" si="36"/>
        <v>207.25</v>
      </c>
    </row>
    <row r="232" s="70" customFormat="1" hidden="1" spans="1:15">
      <c r="A232" s="121" t="s">
        <v>98</v>
      </c>
      <c r="B232" s="117">
        <v>13.9</v>
      </c>
      <c r="C232" s="117">
        <v>778.4</v>
      </c>
      <c r="D232" s="109">
        <v>646.98</v>
      </c>
      <c r="E232" s="106">
        <f t="shared" si="34"/>
        <v>131.42</v>
      </c>
      <c r="F232" s="106">
        <v>84.67</v>
      </c>
      <c r="G232" s="109">
        <v>74.34</v>
      </c>
      <c r="H232" s="106">
        <f t="shared" si="35"/>
        <v>10.33</v>
      </c>
      <c r="I232" s="108">
        <v>0</v>
      </c>
      <c r="J232" s="108">
        <v>2.86</v>
      </c>
      <c r="K232" s="108">
        <v>2</v>
      </c>
      <c r="L232" s="108">
        <v>0</v>
      </c>
      <c r="M232" s="109">
        <v>5.47</v>
      </c>
      <c r="N232" s="108">
        <v>0</v>
      </c>
      <c r="O232" s="105">
        <f t="shared" si="36"/>
        <v>141.75</v>
      </c>
    </row>
    <row r="233" s="70" customFormat="1" hidden="1" spans="1:15">
      <c r="A233" s="121" t="s">
        <v>99</v>
      </c>
      <c r="B233" s="117">
        <v>19</v>
      </c>
      <c r="C233" s="117">
        <v>1064</v>
      </c>
      <c r="D233" s="109">
        <v>884.36</v>
      </c>
      <c r="E233" s="106">
        <f t="shared" si="34"/>
        <v>179.64</v>
      </c>
      <c r="F233" s="106">
        <v>114.4</v>
      </c>
      <c r="G233" s="109">
        <v>102.06</v>
      </c>
      <c r="H233" s="106">
        <f t="shared" si="35"/>
        <v>12.34</v>
      </c>
      <c r="I233" s="108">
        <v>0</v>
      </c>
      <c r="J233" s="108">
        <v>2.86</v>
      </c>
      <c r="K233" s="108">
        <v>-3.7</v>
      </c>
      <c r="L233" s="108">
        <v>5.7</v>
      </c>
      <c r="M233" s="109">
        <v>7.48</v>
      </c>
      <c r="N233" s="108">
        <v>0</v>
      </c>
      <c r="O233" s="105">
        <f t="shared" si="36"/>
        <v>191.98</v>
      </c>
    </row>
    <row r="234" s="70" customFormat="1" hidden="1" spans="1:15">
      <c r="A234" s="121" t="s">
        <v>100</v>
      </c>
      <c r="B234" s="117">
        <v>93.8</v>
      </c>
      <c r="C234" s="117">
        <v>5252.8</v>
      </c>
      <c r="D234" s="109">
        <v>4365.95</v>
      </c>
      <c r="E234" s="106">
        <f t="shared" si="34"/>
        <v>886.85</v>
      </c>
      <c r="F234" s="106">
        <v>299.62</v>
      </c>
      <c r="G234" s="109">
        <v>257.82</v>
      </c>
      <c r="H234" s="106">
        <f t="shared" si="35"/>
        <v>41.8</v>
      </c>
      <c r="I234" s="108">
        <v>0</v>
      </c>
      <c r="J234" s="108">
        <v>2.86</v>
      </c>
      <c r="K234" s="108">
        <v>2</v>
      </c>
      <c r="L234" s="108">
        <v>0</v>
      </c>
      <c r="M234" s="109">
        <v>36.94</v>
      </c>
      <c r="N234" s="108">
        <v>0</v>
      </c>
      <c r="O234" s="105">
        <f t="shared" si="36"/>
        <v>928.65</v>
      </c>
    </row>
    <row r="235" s="70" customFormat="1" hidden="1" spans="1:15">
      <c r="A235" s="121" t="s">
        <v>101</v>
      </c>
      <c r="B235" s="117">
        <v>93.4</v>
      </c>
      <c r="C235" s="117">
        <v>5230.4</v>
      </c>
      <c r="D235" s="109">
        <v>4347.34</v>
      </c>
      <c r="E235" s="106">
        <f t="shared" si="34"/>
        <v>883.06</v>
      </c>
      <c r="F235" s="106">
        <v>265.75</v>
      </c>
      <c r="G235" s="109">
        <v>221.96</v>
      </c>
      <c r="H235" s="106">
        <f t="shared" si="35"/>
        <v>43.79</v>
      </c>
      <c r="I235" s="108">
        <v>0</v>
      </c>
      <c r="J235" s="108">
        <v>4.86</v>
      </c>
      <c r="K235" s="108">
        <v>-3.45</v>
      </c>
      <c r="L235" s="108">
        <v>5.6</v>
      </c>
      <c r="M235" s="109">
        <v>36.78</v>
      </c>
      <c r="N235" s="108">
        <v>0</v>
      </c>
      <c r="O235" s="105">
        <f t="shared" si="36"/>
        <v>926.85</v>
      </c>
    </row>
    <row r="236" s="70" customFormat="1" hidden="1" spans="1:15">
      <c r="A236" s="121" t="s">
        <v>102</v>
      </c>
      <c r="B236" s="117">
        <v>73.5</v>
      </c>
      <c r="C236" s="117">
        <v>4116</v>
      </c>
      <c r="D236" s="109">
        <v>3421.08</v>
      </c>
      <c r="E236" s="106">
        <f t="shared" si="34"/>
        <v>694.92</v>
      </c>
      <c r="F236" s="106">
        <v>383.84</v>
      </c>
      <c r="G236" s="109">
        <v>351.34</v>
      </c>
      <c r="H236" s="106">
        <f t="shared" si="35"/>
        <v>32.5</v>
      </c>
      <c r="I236" s="108">
        <v>0</v>
      </c>
      <c r="J236" s="108">
        <v>2.86</v>
      </c>
      <c r="K236" s="108">
        <v>-21.35</v>
      </c>
      <c r="L236" s="108">
        <v>22.05</v>
      </c>
      <c r="M236" s="109">
        <v>28.94</v>
      </c>
      <c r="N236" s="108">
        <v>0</v>
      </c>
      <c r="O236" s="105">
        <f t="shared" si="36"/>
        <v>727.42</v>
      </c>
    </row>
    <row r="237" s="70" customFormat="1" hidden="1" spans="1:15">
      <c r="A237" s="121" t="s">
        <v>103</v>
      </c>
      <c r="B237" s="117">
        <v>53.9</v>
      </c>
      <c r="C237" s="117">
        <v>3018.4</v>
      </c>
      <c r="D237" s="109">
        <v>2508.79</v>
      </c>
      <c r="E237" s="106">
        <f t="shared" si="34"/>
        <v>509.61</v>
      </c>
      <c r="F237" s="106">
        <v>150.73</v>
      </c>
      <c r="G237" s="109">
        <v>124.14</v>
      </c>
      <c r="H237" s="106">
        <f t="shared" si="35"/>
        <v>26.59</v>
      </c>
      <c r="I237" s="108">
        <v>0</v>
      </c>
      <c r="J237" s="108">
        <v>2.86</v>
      </c>
      <c r="K237" s="108">
        <v>2.5</v>
      </c>
      <c r="L237" s="108">
        <v>0</v>
      </c>
      <c r="M237" s="109">
        <v>21.23</v>
      </c>
      <c r="N237" s="108">
        <v>0</v>
      </c>
      <c r="O237" s="105">
        <f t="shared" si="36"/>
        <v>536.2</v>
      </c>
    </row>
    <row r="238" s="70" customFormat="1" hidden="1" spans="1:15">
      <c r="A238" s="121" t="s">
        <v>104</v>
      </c>
      <c r="B238" s="117">
        <v>57.7</v>
      </c>
      <c r="C238" s="117">
        <v>3231.2</v>
      </c>
      <c r="D238" s="109">
        <v>2685.67</v>
      </c>
      <c r="E238" s="106">
        <f t="shared" si="34"/>
        <v>545.53</v>
      </c>
      <c r="F238" s="106">
        <v>231.17</v>
      </c>
      <c r="G238" s="109">
        <v>203.59</v>
      </c>
      <c r="H238" s="106">
        <f t="shared" si="35"/>
        <v>27.58</v>
      </c>
      <c r="I238" s="108">
        <v>0</v>
      </c>
      <c r="J238" s="108">
        <v>2.86</v>
      </c>
      <c r="K238" s="108">
        <v>-15.31</v>
      </c>
      <c r="L238" s="108">
        <v>17.31</v>
      </c>
      <c r="M238" s="109">
        <v>22.72</v>
      </c>
      <c r="N238" s="108">
        <v>0</v>
      </c>
      <c r="O238" s="105">
        <f t="shared" si="36"/>
        <v>573.11</v>
      </c>
    </row>
    <row r="239" s="70" customFormat="1" hidden="1" spans="1:15">
      <c r="A239" s="121" t="s">
        <v>105</v>
      </c>
      <c r="B239" s="117">
        <v>75.2</v>
      </c>
      <c r="C239" s="117">
        <v>4211.2</v>
      </c>
      <c r="D239" s="109">
        <v>3500.21</v>
      </c>
      <c r="E239" s="106">
        <f t="shared" si="34"/>
        <v>710.99</v>
      </c>
      <c r="F239" s="106">
        <v>300.4</v>
      </c>
      <c r="G239" s="109">
        <v>267.73</v>
      </c>
      <c r="H239" s="106">
        <f t="shared" si="35"/>
        <v>32.67</v>
      </c>
      <c r="I239" s="108">
        <v>0</v>
      </c>
      <c r="J239" s="108">
        <v>2.86</v>
      </c>
      <c r="K239" s="108">
        <v>-22.36</v>
      </c>
      <c r="L239" s="108">
        <v>22.56</v>
      </c>
      <c r="M239" s="109">
        <v>29.61</v>
      </c>
      <c r="N239" s="108">
        <v>0</v>
      </c>
      <c r="O239" s="105">
        <f t="shared" si="36"/>
        <v>743.66</v>
      </c>
    </row>
    <row r="240" s="70" customFormat="1" hidden="1" spans="1:15">
      <c r="A240" s="121" t="s">
        <v>106</v>
      </c>
      <c r="B240" s="117">
        <v>42.2</v>
      </c>
      <c r="C240" s="117">
        <v>2363.2</v>
      </c>
      <c r="D240" s="109">
        <v>1964.21</v>
      </c>
      <c r="E240" s="106">
        <f t="shared" si="34"/>
        <v>398.99</v>
      </c>
      <c r="F240" s="106">
        <v>226.99</v>
      </c>
      <c r="G240" s="109">
        <v>196.18</v>
      </c>
      <c r="H240" s="106">
        <f t="shared" si="35"/>
        <v>30.81</v>
      </c>
      <c r="I240" s="108">
        <v>0</v>
      </c>
      <c r="J240" s="108">
        <v>2.99</v>
      </c>
      <c r="K240" s="108">
        <v>-7.96</v>
      </c>
      <c r="L240" s="108">
        <v>19.16</v>
      </c>
      <c r="M240" s="109">
        <v>16.62</v>
      </c>
      <c r="N240" s="108">
        <v>0</v>
      </c>
      <c r="O240" s="105">
        <f t="shared" si="36"/>
        <v>429.8</v>
      </c>
    </row>
    <row r="241" s="70" customFormat="1" hidden="1" spans="1:15">
      <c r="A241" s="121" t="s">
        <v>107</v>
      </c>
      <c r="B241" s="117">
        <v>34.5</v>
      </c>
      <c r="C241" s="117">
        <v>1932</v>
      </c>
      <c r="D241" s="109">
        <v>1605.81</v>
      </c>
      <c r="E241" s="106">
        <f t="shared" si="34"/>
        <v>326.19</v>
      </c>
      <c r="F241" s="106">
        <v>145.9</v>
      </c>
      <c r="G241" s="109">
        <v>116.22</v>
      </c>
      <c r="H241" s="106">
        <f t="shared" si="35"/>
        <v>29.68</v>
      </c>
      <c r="I241" s="108">
        <v>0</v>
      </c>
      <c r="J241" s="108">
        <v>2.99</v>
      </c>
      <c r="K241" s="108">
        <v>6.6</v>
      </c>
      <c r="L241" s="108">
        <v>6.5</v>
      </c>
      <c r="M241" s="109">
        <v>13.59</v>
      </c>
      <c r="N241" s="108">
        <v>0</v>
      </c>
      <c r="O241" s="105">
        <f t="shared" si="36"/>
        <v>355.87</v>
      </c>
    </row>
    <row r="242" s="70" customFormat="1" hidden="1" spans="1:15">
      <c r="A242" s="121" t="s">
        <v>108</v>
      </c>
      <c r="B242" s="117">
        <v>41.5</v>
      </c>
      <c r="C242" s="117">
        <v>2324</v>
      </c>
      <c r="D242" s="109">
        <v>1931.63</v>
      </c>
      <c r="E242" s="106">
        <f t="shared" si="34"/>
        <v>392.37</v>
      </c>
      <c r="F242" s="106">
        <v>245.44</v>
      </c>
      <c r="G242" s="109">
        <v>209.51</v>
      </c>
      <c r="H242" s="106">
        <f t="shared" si="35"/>
        <v>35.93</v>
      </c>
      <c r="I242" s="108">
        <v>0</v>
      </c>
      <c r="J242" s="108">
        <v>8.99</v>
      </c>
      <c r="K242" s="108">
        <v>2</v>
      </c>
      <c r="L242" s="108">
        <v>8.6</v>
      </c>
      <c r="M242" s="109">
        <v>16.34</v>
      </c>
      <c r="N242" s="108">
        <v>0</v>
      </c>
      <c r="O242" s="105">
        <f t="shared" si="36"/>
        <v>428.3</v>
      </c>
    </row>
    <row r="243" s="70" customFormat="1" hidden="1" spans="1:15">
      <c r="A243" s="121" t="s">
        <v>109</v>
      </c>
      <c r="B243" s="117">
        <v>39</v>
      </c>
      <c r="C243" s="117">
        <v>2184</v>
      </c>
      <c r="D243" s="109">
        <v>1815.27</v>
      </c>
      <c r="E243" s="106">
        <f t="shared" si="34"/>
        <v>368.73</v>
      </c>
      <c r="F243" s="106">
        <v>228.8</v>
      </c>
      <c r="G243" s="109">
        <v>200.35</v>
      </c>
      <c r="H243" s="106">
        <f t="shared" si="35"/>
        <v>28.45</v>
      </c>
      <c r="I243" s="108">
        <v>0</v>
      </c>
      <c r="J243" s="108">
        <v>4.99</v>
      </c>
      <c r="K243" s="108">
        <v>0.2</v>
      </c>
      <c r="L243" s="108">
        <v>7.9</v>
      </c>
      <c r="M243" s="109">
        <v>15.36</v>
      </c>
      <c r="N243" s="108">
        <v>0</v>
      </c>
      <c r="O243" s="105">
        <f t="shared" si="36"/>
        <v>397.18</v>
      </c>
    </row>
    <row r="244" s="70" customFormat="1" hidden="1" spans="1:15">
      <c r="A244" s="121" t="s">
        <v>110</v>
      </c>
      <c r="B244" s="117">
        <v>37.5</v>
      </c>
      <c r="C244" s="117">
        <v>2100</v>
      </c>
      <c r="D244" s="109">
        <v>1745.45</v>
      </c>
      <c r="E244" s="106">
        <f t="shared" si="34"/>
        <v>354.55</v>
      </c>
      <c r="F244" s="106">
        <v>174.4</v>
      </c>
      <c r="G244" s="109">
        <v>146.14</v>
      </c>
      <c r="H244" s="106">
        <f t="shared" si="35"/>
        <v>28.26</v>
      </c>
      <c r="I244" s="108">
        <v>0</v>
      </c>
      <c r="J244" s="108">
        <v>4.99</v>
      </c>
      <c r="K244" s="108">
        <v>2</v>
      </c>
      <c r="L244" s="108">
        <v>6.5</v>
      </c>
      <c r="M244" s="109">
        <v>14.77</v>
      </c>
      <c r="N244" s="108">
        <v>0</v>
      </c>
      <c r="O244" s="105">
        <f t="shared" si="36"/>
        <v>382.81</v>
      </c>
    </row>
    <row r="245" s="70" customFormat="1" hidden="1" spans="1:15">
      <c r="A245" s="121" t="s">
        <v>111</v>
      </c>
      <c r="B245" s="117">
        <v>33.4</v>
      </c>
      <c r="C245" s="117">
        <v>1870.4</v>
      </c>
      <c r="D245" s="109">
        <v>1554.61</v>
      </c>
      <c r="E245" s="106">
        <f t="shared" si="34"/>
        <v>315.79</v>
      </c>
      <c r="F245" s="106">
        <v>145.07</v>
      </c>
      <c r="G245" s="109">
        <v>120.43</v>
      </c>
      <c r="H245" s="106">
        <f t="shared" si="35"/>
        <v>24.64</v>
      </c>
      <c r="I245" s="108">
        <v>0</v>
      </c>
      <c r="J245" s="108">
        <v>2.99</v>
      </c>
      <c r="K245" s="108">
        <v>2</v>
      </c>
      <c r="L245" s="108">
        <v>6.5</v>
      </c>
      <c r="M245" s="109">
        <v>13.15</v>
      </c>
      <c r="N245" s="108">
        <v>0</v>
      </c>
      <c r="O245" s="105">
        <f t="shared" si="36"/>
        <v>340.43</v>
      </c>
    </row>
    <row r="246" s="70" customFormat="1" hidden="1" spans="1:15">
      <c r="A246" s="121" t="s">
        <v>112</v>
      </c>
      <c r="B246" s="117">
        <v>25.7</v>
      </c>
      <c r="C246" s="117">
        <v>1439.2</v>
      </c>
      <c r="D246" s="109">
        <v>1196.22</v>
      </c>
      <c r="E246" s="106">
        <f t="shared" si="34"/>
        <v>242.98</v>
      </c>
      <c r="F246" s="106">
        <v>153.2</v>
      </c>
      <c r="G246" s="109">
        <v>131.09</v>
      </c>
      <c r="H246" s="106">
        <f t="shared" si="35"/>
        <v>22.11</v>
      </c>
      <c r="I246" s="108">
        <v>0</v>
      </c>
      <c r="J246" s="108">
        <v>2.99</v>
      </c>
      <c r="K246" s="108">
        <v>-5.21</v>
      </c>
      <c r="L246" s="108">
        <v>14.21</v>
      </c>
      <c r="M246" s="109">
        <v>10.12</v>
      </c>
      <c r="N246" s="108">
        <v>0</v>
      </c>
      <c r="O246" s="105">
        <f t="shared" si="36"/>
        <v>265.09</v>
      </c>
    </row>
    <row r="247" s="70" customFormat="1" hidden="1" spans="1:15">
      <c r="A247" s="121" t="s">
        <v>113</v>
      </c>
      <c r="B247" s="117">
        <v>78.5</v>
      </c>
      <c r="C247" s="117">
        <v>4396</v>
      </c>
      <c r="D247" s="109">
        <v>3653.81</v>
      </c>
      <c r="E247" s="106">
        <f t="shared" si="34"/>
        <v>742.19</v>
      </c>
      <c r="F247" s="106">
        <v>370.28</v>
      </c>
      <c r="G247" s="109">
        <v>327.7</v>
      </c>
      <c r="H247" s="106">
        <f t="shared" si="35"/>
        <v>42.58</v>
      </c>
      <c r="I247" s="108">
        <v>0</v>
      </c>
      <c r="J247" s="108">
        <v>2.73</v>
      </c>
      <c r="K247" s="108">
        <v>2.44</v>
      </c>
      <c r="L247" s="108">
        <v>6.5</v>
      </c>
      <c r="M247" s="109">
        <v>30.91</v>
      </c>
      <c r="N247" s="108">
        <v>0</v>
      </c>
      <c r="O247" s="105">
        <f t="shared" si="36"/>
        <v>784.77</v>
      </c>
    </row>
    <row r="248" s="70" customFormat="1" hidden="1" spans="1:15">
      <c r="A248" s="121" t="s">
        <v>114</v>
      </c>
      <c r="B248" s="117">
        <v>28.1</v>
      </c>
      <c r="C248" s="117">
        <v>1573.6</v>
      </c>
      <c r="D248" s="109">
        <v>1307.92</v>
      </c>
      <c r="E248" s="106">
        <f t="shared" si="34"/>
        <v>265.68</v>
      </c>
      <c r="F248" s="106">
        <v>140.77</v>
      </c>
      <c r="G248" s="109">
        <v>118.47</v>
      </c>
      <c r="H248" s="106">
        <f t="shared" si="35"/>
        <v>22.3</v>
      </c>
      <c r="I248" s="108">
        <v>0</v>
      </c>
      <c r="J248" s="108">
        <v>2.73</v>
      </c>
      <c r="K248" s="108">
        <v>-6.43</v>
      </c>
      <c r="L248" s="108">
        <v>14.93</v>
      </c>
      <c r="M248" s="109">
        <v>11.07</v>
      </c>
      <c r="N248" s="108">
        <v>0</v>
      </c>
      <c r="O248" s="105">
        <f t="shared" si="36"/>
        <v>287.98</v>
      </c>
    </row>
    <row r="249" s="70" customFormat="1" hidden="1" spans="1:15">
      <c r="A249" s="121" t="s">
        <v>115</v>
      </c>
      <c r="B249" s="117">
        <v>70.6</v>
      </c>
      <c r="C249" s="117">
        <v>3953.6</v>
      </c>
      <c r="D249" s="109">
        <v>3286.1</v>
      </c>
      <c r="E249" s="106">
        <f t="shared" si="34"/>
        <v>667.5</v>
      </c>
      <c r="F249" s="106">
        <v>324.5</v>
      </c>
      <c r="G249" s="109">
        <v>287.27</v>
      </c>
      <c r="H249" s="106">
        <f t="shared" si="35"/>
        <v>37.23</v>
      </c>
      <c r="I249" s="108">
        <v>0</v>
      </c>
      <c r="J249" s="108">
        <v>2.73</v>
      </c>
      <c r="K249" s="108">
        <v>0.2</v>
      </c>
      <c r="L249" s="108">
        <v>6.5</v>
      </c>
      <c r="M249" s="109">
        <v>27.8</v>
      </c>
      <c r="N249" s="108">
        <v>0</v>
      </c>
      <c r="O249" s="105">
        <f t="shared" si="36"/>
        <v>704.73</v>
      </c>
    </row>
    <row r="250" s="70" customFormat="1" hidden="1" spans="1:15">
      <c r="A250" s="121" t="s">
        <v>116</v>
      </c>
      <c r="B250" s="117">
        <v>58.6</v>
      </c>
      <c r="C250" s="117">
        <v>3281.6</v>
      </c>
      <c r="D250" s="109">
        <v>2727.56</v>
      </c>
      <c r="E250" s="106">
        <f t="shared" si="34"/>
        <v>554.04</v>
      </c>
      <c r="F250" s="106">
        <v>285.38</v>
      </c>
      <c r="G250" s="109">
        <v>248.32</v>
      </c>
      <c r="H250" s="106">
        <f t="shared" si="35"/>
        <v>37.06</v>
      </c>
      <c r="I250" s="108">
        <v>0</v>
      </c>
      <c r="J250" s="108">
        <v>2.73</v>
      </c>
      <c r="K250" s="108">
        <v>-17.03</v>
      </c>
      <c r="L250" s="108">
        <v>28.28</v>
      </c>
      <c r="M250" s="109">
        <v>23.08</v>
      </c>
      <c r="N250" s="108">
        <v>0</v>
      </c>
      <c r="O250" s="105">
        <f t="shared" si="36"/>
        <v>591.1</v>
      </c>
    </row>
    <row r="251" s="70" customFormat="1" hidden="1" spans="1:15">
      <c r="A251" s="121" t="s">
        <v>117</v>
      </c>
      <c r="B251" s="117">
        <v>89.3</v>
      </c>
      <c r="C251" s="117">
        <v>5000.8</v>
      </c>
      <c r="D251" s="109">
        <v>4156.5</v>
      </c>
      <c r="E251" s="106">
        <f t="shared" si="34"/>
        <v>844.3</v>
      </c>
      <c r="F251" s="106">
        <v>399.57</v>
      </c>
      <c r="G251" s="109">
        <v>353.03</v>
      </c>
      <c r="H251" s="106">
        <f t="shared" si="35"/>
        <v>46.54</v>
      </c>
      <c r="I251" s="108">
        <v>0</v>
      </c>
      <c r="J251" s="108">
        <v>3.25</v>
      </c>
      <c r="K251" s="108">
        <v>-25.17</v>
      </c>
      <c r="L251" s="108">
        <v>33.29</v>
      </c>
      <c r="M251" s="109">
        <v>35.17</v>
      </c>
      <c r="N251" s="108">
        <v>0</v>
      </c>
      <c r="O251" s="105">
        <f t="shared" si="36"/>
        <v>890.84</v>
      </c>
    </row>
    <row r="252" s="70" customFormat="1" hidden="1" spans="1:15">
      <c r="A252" s="121" t="s">
        <v>118</v>
      </c>
      <c r="B252" s="117">
        <v>111.6</v>
      </c>
      <c r="C252" s="117">
        <v>6249.6</v>
      </c>
      <c r="D252" s="109">
        <v>5194.46</v>
      </c>
      <c r="E252" s="106">
        <f t="shared" si="34"/>
        <v>1055.14</v>
      </c>
      <c r="F252" s="106">
        <v>330.73</v>
      </c>
      <c r="G252" s="109">
        <v>272.63</v>
      </c>
      <c r="H252" s="106">
        <f t="shared" si="35"/>
        <v>58.1</v>
      </c>
      <c r="I252" s="108">
        <v>0</v>
      </c>
      <c r="J252" s="108">
        <v>3.25</v>
      </c>
      <c r="K252" s="108">
        <v>2</v>
      </c>
      <c r="L252" s="108">
        <v>8.9</v>
      </c>
      <c r="M252" s="109">
        <v>43.95</v>
      </c>
      <c r="N252" s="108">
        <v>0</v>
      </c>
      <c r="O252" s="105">
        <f t="shared" si="36"/>
        <v>1113.24</v>
      </c>
    </row>
    <row r="253" s="70" customFormat="1" hidden="1" spans="1:15">
      <c r="A253" s="121" t="s">
        <v>119</v>
      </c>
      <c r="B253" s="117">
        <v>102.3</v>
      </c>
      <c r="C253" s="117">
        <v>5728.8</v>
      </c>
      <c r="D253" s="109">
        <v>4761.59</v>
      </c>
      <c r="E253" s="106">
        <f t="shared" si="34"/>
        <v>967.21</v>
      </c>
      <c r="F253" s="106">
        <v>313.4</v>
      </c>
      <c r="G253" s="109">
        <v>255.06</v>
      </c>
      <c r="H253" s="106">
        <f t="shared" si="35"/>
        <v>58.34</v>
      </c>
      <c r="I253" s="108">
        <v>0</v>
      </c>
      <c r="J253" s="108">
        <v>9.25</v>
      </c>
      <c r="K253" s="108">
        <v>0.2</v>
      </c>
      <c r="L253" s="108">
        <v>8.6</v>
      </c>
      <c r="M253" s="109">
        <v>40.29</v>
      </c>
      <c r="N253" s="108">
        <v>0</v>
      </c>
      <c r="O253" s="105">
        <f t="shared" si="36"/>
        <v>1025.55</v>
      </c>
    </row>
    <row r="254" s="70" customFormat="1" hidden="1" spans="1:15">
      <c r="A254" s="121" t="s">
        <v>120</v>
      </c>
      <c r="B254" s="117">
        <v>42.4</v>
      </c>
      <c r="C254" s="117">
        <v>2374.4</v>
      </c>
      <c r="D254" s="109">
        <v>1973.52</v>
      </c>
      <c r="E254" s="106">
        <f t="shared" si="34"/>
        <v>400.88</v>
      </c>
      <c r="F254" s="106">
        <v>148.56</v>
      </c>
      <c r="G254" s="109">
        <v>118.11</v>
      </c>
      <c r="H254" s="106">
        <f t="shared" si="35"/>
        <v>30.45</v>
      </c>
      <c r="I254" s="108">
        <v>0</v>
      </c>
      <c r="J254" s="108">
        <v>3.25</v>
      </c>
      <c r="K254" s="108">
        <v>2.5</v>
      </c>
      <c r="L254" s="108">
        <v>8</v>
      </c>
      <c r="M254" s="109">
        <v>16.7</v>
      </c>
      <c r="N254" s="108">
        <v>0</v>
      </c>
      <c r="O254" s="105">
        <f t="shared" si="36"/>
        <v>431.33</v>
      </c>
    </row>
    <row r="255" s="70" customFormat="1" hidden="1" spans="1:15">
      <c r="A255" s="121" t="s">
        <v>121</v>
      </c>
      <c r="B255" s="117">
        <v>44.9</v>
      </c>
      <c r="C255" s="117">
        <v>2514.4</v>
      </c>
      <c r="D255" s="109">
        <v>2089.89</v>
      </c>
      <c r="E255" s="106">
        <f t="shared" si="34"/>
        <v>424.51</v>
      </c>
      <c r="F255" s="106">
        <v>163.44</v>
      </c>
      <c r="G255" s="109">
        <v>133.31</v>
      </c>
      <c r="H255" s="106">
        <f t="shared" si="35"/>
        <v>30.13</v>
      </c>
      <c r="I255" s="108">
        <v>0</v>
      </c>
      <c r="J255" s="108">
        <v>3.25</v>
      </c>
      <c r="K255" s="108">
        <v>2</v>
      </c>
      <c r="L255" s="108">
        <v>7.2</v>
      </c>
      <c r="M255" s="109">
        <v>17.68</v>
      </c>
      <c r="N255" s="108">
        <v>0</v>
      </c>
      <c r="O255" s="105">
        <f t="shared" si="36"/>
        <v>454.64</v>
      </c>
    </row>
    <row r="256" s="70" customFormat="1" hidden="1" spans="1:15">
      <c r="A256" s="121" t="s">
        <v>122</v>
      </c>
      <c r="B256" s="117">
        <v>81.2</v>
      </c>
      <c r="C256" s="117">
        <v>4547.2</v>
      </c>
      <c r="D256" s="109">
        <v>3779.48</v>
      </c>
      <c r="E256" s="106">
        <f t="shared" si="34"/>
        <v>767.72</v>
      </c>
      <c r="F256" s="106">
        <v>310.22</v>
      </c>
      <c r="G256" s="109">
        <v>266.81</v>
      </c>
      <c r="H256" s="106">
        <f t="shared" si="35"/>
        <v>43.41</v>
      </c>
      <c r="I256" s="108">
        <v>0</v>
      </c>
      <c r="J256" s="108">
        <v>4.73</v>
      </c>
      <c r="K256" s="108">
        <v>-24.16</v>
      </c>
      <c r="L256" s="108">
        <v>30.86</v>
      </c>
      <c r="M256" s="109">
        <v>31.98</v>
      </c>
      <c r="N256" s="108">
        <v>0</v>
      </c>
      <c r="O256" s="105">
        <f t="shared" si="36"/>
        <v>811.13</v>
      </c>
    </row>
    <row r="257" s="70" customFormat="1" hidden="1" spans="1:15">
      <c r="A257" s="121" t="s">
        <v>123</v>
      </c>
      <c r="B257" s="117">
        <v>60.6</v>
      </c>
      <c r="C257" s="117">
        <v>3393.6</v>
      </c>
      <c r="D257" s="109">
        <v>2820.65</v>
      </c>
      <c r="E257" s="106">
        <f t="shared" si="34"/>
        <v>572.95</v>
      </c>
      <c r="F257" s="106">
        <v>226.25</v>
      </c>
      <c r="G257" s="109">
        <v>187.44</v>
      </c>
      <c r="H257" s="106">
        <f t="shared" si="35"/>
        <v>38.81</v>
      </c>
      <c r="I257" s="108">
        <v>0</v>
      </c>
      <c r="J257" s="108">
        <v>4.73</v>
      </c>
      <c r="K257" s="108">
        <v>3</v>
      </c>
      <c r="L257" s="108">
        <v>7.22</v>
      </c>
      <c r="M257" s="109">
        <v>23.86</v>
      </c>
      <c r="N257" s="108">
        <v>0</v>
      </c>
      <c r="O257" s="105">
        <f t="shared" si="36"/>
        <v>611.76</v>
      </c>
    </row>
    <row r="258" s="70" customFormat="1" hidden="1" spans="1:15">
      <c r="A258" s="121" t="s">
        <v>124</v>
      </c>
      <c r="B258" s="117">
        <v>67.1</v>
      </c>
      <c r="C258" s="117">
        <v>3757.6</v>
      </c>
      <c r="D258" s="109">
        <v>3123.19</v>
      </c>
      <c r="E258" s="106">
        <f t="shared" si="34"/>
        <v>634.41</v>
      </c>
      <c r="F258" s="106">
        <v>317.95</v>
      </c>
      <c r="G258" s="109">
        <v>278.52</v>
      </c>
      <c r="H258" s="106">
        <f t="shared" si="35"/>
        <v>39.43</v>
      </c>
      <c r="I258" s="108">
        <v>0</v>
      </c>
      <c r="J258" s="108">
        <v>4.73</v>
      </c>
      <c r="K258" s="108">
        <v>-19.93</v>
      </c>
      <c r="L258" s="108">
        <v>28.21</v>
      </c>
      <c r="M258" s="109">
        <v>26.42</v>
      </c>
      <c r="N258" s="108">
        <v>0</v>
      </c>
      <c r="O258" s="105">
        <f t="shared" si="36"/>
        <v>673.84</v>
      </c>
    </row>
    <row r="259" s="70" customFormat="1" hidden="1" spans="1:15">
      <c r="A259" s="122" t="s">
        <v>125</v>
      </c>
      <c r="B259" s="117">
        <v>10.9</v>
      </c>
      <c r="C259" s="117">
        <v>610.4</v>
      </c>
      <c r="D259" s="109">
        <v>507.34</v>
      </c>
      <c r="E259" s="106">
        <f t="shared" si="34"/>
        <v>103.06</v>
      </c>
      <c r="F259" s="106">
        <v>139.94</v>
      </c>
      <c r="G259" s="109">
        <v>123.42</v>
      </c>
      <c r="H259" s="106">
        <f t="shared" si="35"/>
        <v>16.52</v>
      </c>
      <c r="I259" s="108">
        <v>0</v>
      </c>
      <c r="J259" s="108">
        <v>2.73</v>
      </c>
      <c r="K259" s="108">
        <v>3</v>
      </c>
      <c r="L259" s="108">
        <v>6.5</v>
      </c>
      <c r="M259" s="109">
        <v>4.29</v>
      </c>
      <c r="N259" s="108">
        <v>0</v>
      </c>
      <c r="O259" s="105">
        <f t="shared" si="36"/>
        <v>119.58</v>
      </c>
    </row>
    <row r="260" s="70" customFormat="1" hidden="1" spans="1:15">
      <c r="A260" s="122" t="s">
        <v>126</v>
      </c>
      <c r="B260" s="117">
        <v>14.2</v>
      </c>
      <c r="C260" s="117">
        <v>795.2</v>
      </c>
      <c r="D260" s="109">
        <v>660.94</v>
      </c>
      <c r="E260" s="106">
        <f t="shared" si="34"/>
        <v>134.26</v>
      </c>
      <c r="F260" s="106">
        <v>97.05</v>
      </c>
      <c r="G260" s="109">
        <v>80.05</v>
      </c>
      <c r="H260" s="106">
        <f t="shared" si="35"/>
        <v>17</v>
      </c>
      <c r="I260" s="108">
        <v>0</v>
      </c>
      <c r="J260" s="108">
        <v>2.73</v>
      </c>
      <c r="K260" s="108">
        <v>2</v>
      </c>
      <c r="L260" s="108">
        <v>6.68</v>
      </c>
      <c r="M260" s="109">
        <v>5.59</v>
      </c>
      <c r="N260" s="108">
        <v>0</v>
      </c>
      <c r="O260" s="105">
        <f t="shared" si="36"/>
        <v>151.26</v>
      </c>
    </row>
    <row r="261" s="70" customFormat="1" hidden="1" spans="1:15">
      <c r="A261" s="122" t="s">
        <v>127</v>
      </c>
      <c r="B261" s="117">
        <v>15</v>
      </c>
      <c r="C261" s="117">
        <v>840</v>
      </c>
      <c r="D261" s="109">
        <v>698.18</v>
      </c>
      <c r="E261" s="106">
        <f t="shared" si="34"/>
        <v>141.82</v>
      </c>
      <c r="F261" s="106">
        <v>138.39</v>
      </c>
      <c r="G261" s="109">
        <v>121.05</v>
      </c>
      <c r="H261" s="106">
        <f t="shared" si="35"/>
        <v>17.34</v>
      </c>
      <c r="I261" s="108">
        <v>0</v>
      </c>
      <c r="J261" s="108">
        <v>4.73</v>
      </c>
      <c r="K261" s="108">
        <v>0.2</v>
      </c>
      <c r="L261" s="108">
        <v>6.5</v>
      </c>
      <c r="M261" s="109">
        <v>5.91</v>
      </c>
      <c r="N261" s="108">
        <v>0</v>
      </c>
      <c r="O261" s="105">
        <f t="shared" si="36"/>
        <v>159.16</v>
      </c>
    </row>
    <row r="262" s="70" customFormat="1" hidden="1" spans="1:15">
      <c r="A262" s="122" t="s">
        <v>128</v>
      </c>
      <c r="B262" s="117">
        <v>5.8</v>
      </c>
      <c r="C262" s="117">
        <v>324.8</v>
      </c>
      <c r="D262" s="109">
        <v>269.96</v>
      </c>
      <c r="E262" s="106">
        <f t="shared" si="34"/>
        <v>54.84</v>
      </c>
      <c r="F262" s="106">
        <v>56.78</v>
      </c>
      <c r="G262" s="109">
        <v>42.77</v>
      </c>
      <c r="H262" s="106">
        <f t="shared" si="35"/>
        <v>14.01</v>
      </c>
      <c r="I262" s="108">
        <v>0</v>
      </c>
      <c r="J262" s="108">
        <v>2.73</v>
      </c>
      <c r="K262" s="108">
        <v>2.5</v>
      </c>
      <c r="L262" s="108">
        <v>6.5</v>
      </c>
      <c r="M262" s="109">
        <v>2.28</v>
      </c>
      <c r="N262" s="108">
        <v>0</v>
      </c>
      <c r="O262" s="105">
        <f t="shared" si="36"/>
        <v>68.85</v>
      </c>
    </row>
    <row r="263" s="70" customFormat="1" hidden="1" spans="1:15">
      <c r="A263" s="122" t="s">
        <v>129</v>
      </c>
      <c r="B263" s="117">
        <v>32</v>
      </c>
      <c r="C263" s="117">
        <v>1792</v>
      </c>
      <c r="D263" s="109">
        <v>1489.45</v>
      </c>
      <c r="E263" s="106">
        <f t="shared" si="34"/>
        <v>302.55</v>
      </c>
      <c r="F263" s="106">
        <v>270.09</v>
      </c>
      <c r="G263" s="109">
        <v>242.69</v>
      </c>
      <c r="H263" s="106">
        <f t="shared" si="35"/>
        <v>27.4</v>
      </c>
      <c r="I263" s="108">
        <v>0</v>
      </c>
      <c r="J263" s="108">
        <v>4.73</v>
      </c>
      <c r="K263" s="108">
        <v>-8.9</v>
      </c>
      <c r="L263" s="108">
        <v>18.97</v>
      </c>
      <c r="M263" s="109">
        <v>12.6</v>
      </c>
      <c r="N263" s="108">
        <v>0</v>
      </c>
      <c r="O263" s="105">
        <f t="shared" si="36"/>
        <v>329.95</v>
      </c>
    </row>
    <row r="264" s="70" customFormat="1" hidden="1" spans="1:15">
      <c r="A264" s="122" t="s">
        <v>130</v>
      </c>
      <c r="B264" s="117">
        <v>12.7</v>
      </c>
      <c r="C264" s="117">
        <v>711.2</v>
      </c>
      <c r="D264" s="109">
        <v>591.13</v>
      </c>
      <c r="E264" s="106">
        <f t="shared" ref="E264:E270" si="37">C264-D264</f>
        <v>120.07</v>
      </c>
      <c r="F264" s="106">
        <v>88.58</v>
      </c>
      <c r="G264" s="109">
        <v>72.35</v>
      </c>
      <c r="H264" s="106">
        <f t="shared" ref="H264:H270" si="38">F264-G264</f>
        <v>16.23</v>
      </c>
      <c r="I264" s="108">
        <v>0</v>
      </c>
      <c r="J264" s="108">
        <v>2.73</v>
      </c>
      <c r="K264" s="108">
        <v>2</v>
      </c>
      <c r="L264" s="108">
        <v>6.5</v>
      </c>
      <c r="M264" s="109">
        <v>5</v>
      </c>
      <c r="N264" s="108">
        <v>0</v>
      </c>
      <c r="O264" s="105">
        <f t="shared" ref="O264:O270" si="39">E264+H264+N264</f>
        <v>136.3</v>
      </c>
    </row>
    <row r="265" s="70" customFormat="1" hidden="1" spans="1:15">
      <c r="A265" s="121" t="s">
        <v>131</v>
      </c>
      <c r="B265" s="117">
        <v>119.9</v>
      </c>
      <c r="C265" s="117">
        <v>6714.4</v>
      </c>
      <c r="D265" s="109">
        <v>5580.79</v>
      </c>
      <c r="E265" s="106">
        <f t="shared" si="37"/>
        <v>1133.61</v>
      </c>
      <c r="F265" s="106">
        <v>436.5</v>
      </c>
      <c r="G265" s="109">
        <v>380.49</v>
      </c>
      <c r="H265" s="106">
        <f t="shared" si="38"/>
        <v>56.01</v>
      </c>
      <c r="I265" s="108">
        <v>0</v>
      </c>
      <c r="J265" s="108">
        <v>2.99</v>
      </c>
      <c r="K265" s="108">
        <v>-31.17</v>
      </c>
      <c r="L265" s="108">
        <v>36.97</v>
      </c>
      <c r="M265" s="109">
        <v>47.22</v>
      </c>
      <c r="N265" s="108">
        <v>0</v>
      </c>
      <c r="O265" s="105">
        <f t="shared" si="39"/>
        <v>1189.62</v>
      </c>
    </row>
    <row r="266" s="70" customFormat="1" hidden="1" spans="1:15">
      <c r="A266" s="121" t="s">
        <v>132</v>
      </c>
      <c r="B266" s="117">
        <v>31</v>
      </c>
      <c r="C266" s="117">
        <v>1736</v>
      </c>
      <c r="D266" s="109">
        <v>1442.91</v>
      </c>
      <c r="E266" s="106">
        <f t="shared" si="37"/>
        <v>293.09</v>
      </c>
      <c r="F266" s="106">
        <v>159.38</v>
      </c>
      <c r="G266" s="109">
        <v>143.58</v>
      </c>
      <c r="H266" s="106">
        <f t="shared" si="38"/>
        <v>15.8</v>
      </c>
      <c r="I266" s="108">
        <v>0</v>
      </c>
      <c r="J266" s="108">
        <v>2.99</v>
      </c>
      <c r="K266" s="108">
        <v>0.6</v>
      </c>
      <c r="L266" s="108">
        <v>0</v>
      </c>
      <c r="M266" s="109">
        <v>12.21</v>
      </c>
      <c r="N266" s="108">
        <v>0</v>
      </c>
      <c r="O266" s="105">
        <f t="shared" si="39"/>
        <v>308.89</v>
      </c>
    </row>
    <row r="267" s="70" customFormat="1" hidden="1" spans="1:15">
      <c r="A267" s="121" t="s">
        <v>133</v>
      </c>
      <c r="B267" s="117">
        <v>14.9</v>
      </c>
      <c r="C267" s="117">
        <v>834.4</v>
      </c>
      <c r="D267" s="109">
        <v>693.53</v>
      </c>
      <c r="E267" s="106">
        <f t="shared" si="37"/>
        <v>140.87</v>
      </c>
      <c r="F267" s="106">
        <v>73.87</v>
      </c>
      <c r="G267" s="109">
        <v>62.01</v>
      </c>
      <c r="H267" s="106">
        <f t="shared" si="38"/>
        <v>11.86</v>
      </c>
      <c r="I267" s="108">
        <v>0</v>
      </c>
      <c r="J267" s="108">
        <v>2.99</v>
      </c>
      <c r="K267" s="108">
        <v>-1.47</v>
      </c>
      <c r="L267" s="108">
        <v>4.47</v>
      </c>
      <c r="M267" s="109">
        <v>5.87</v>
      </c>
      <c r="N267" s="108">
        <v>0</v>
      </c>
      <c r="O267" s="105">
        <f t="shared" si="39"/>
        <v>152.73</v>
      </c>
    </row>
    <row r="268" s="70" customFormat="1" hidden="1" spans="1:15">
      <c r="A268" s="121" t="s">
        <v>134</v>
      </c>
      <c r="B268" s="117">
        <v>16.9</v>
      </c>
      <c r="C268" s="117">
        <v>946.4</v>
      </c>
      <c r="D268" s="109">
        <v>786.62</v>
      </c>
      <c r="E268" s="106">
        <f t="shared" si="37"/>
        <v>159.78</v>
      </c>
      <c r="F268" s="106">
        <v>75.37</v>
      </c>
      <c r="G268" s="109">
        <v>63.72</v>
      </c>
      <c r="H268" s="106">
        <f t="shared" si="38"/>
        <v>11.65</v>
      </c>
      <c r="I268" s="108">
        <v>0</v>
      </c>
      <c r="J268" s="108">
        <v>2.99</v>
      </c>
      <c r="K268" s="108">
        <v>2</v>
      </c>
      <c r="L268" s="108">
        <v>0</v>
      </c>
      <c r="M268" s="109">
        <v>6.66</v>
      </c>
      <c r="N268" s="108">
        <v>0</v>
      </c>
      <c r="O268" s="105">
        <f t="shared" si="39"/>
        <v>171.43</v>
      </c>
    </row>
    <row r="269" s="70" customFormat="1" hidden="1" spans="1:15">
      <c r="A269" s="121" t="s">
        <v>135</v>
      </c>
      <c r="B269" s="117">
        <v>107.9</v>
      </c>
      <c r="C269" s="117">
        <v>6042.4</v>
      </c>
      <c r="D269" s="109">
        <v>5022.24</v>
      </c>
      <c r="E269" s="106">
        <f t="shared" si="37"/>
        <v>1020.16</v>
      </c>
      <c r="F269" s="106">
        <v>329.67</v>
      </c>
      <c r="G269" s="109">
        <v>274.92</v>
      </c>
      <c r="H269" s="106">
        <f t="shared" si="38"/>
        <v>54.75</v>
      </c>
      <c r="I269" s="108">
        <v>0</v>
      </c>
      <c r="J269" s="108">
        <v>8.86</v>
      </c>
      <c r="K269" s="108">
        <v>2.4</v>
      </c>
      <c r="L269" s="108">
        <v>1</v>
      </c>
      <c r="M269" s="109">
        <v>42.49</v>
      </c>
      <c r="N269" s="108">
        <v>0</v>
      </c>
      <c r="O269" s="105">
        <f t="shared" si="39"/>
        <v>1074.91</v>
      </c>
    </row>
    <row r="270" s="70" customFormat="1" hidden="1" spans="1:15">
      <c r="A270" s="121" t="s">
        <v>136</v>
      </c>
      <c r="B270" s="117">
        <v>49.5</v>
      </c>
      <c r="C270" s="117">
        <v>2772</v>
      </c>
      <c r="D270" s="109">
        <v>2303.99</v>
      </c>
      <c r="E270" s="106">
        <f t="shared" si="37"/>
        <v>468.01</v>
      </c>
      <c r="F270" s="106">
        <v>203.58</v>
      </c>
      <c r="G270" s="109">
        <v>175.93</v>
      </c>
      <c r="H270" s="106">
        <f t="shared" si="38"/>
        <v>27.65</v>
      </c>
      <c r="I270" s="108">
        <v>0</v>
      </c>
      <c r="J270" s="108">
        <v>2.86</v>
      </c>
      <c r="K270" s="108">
        <v>-11.65</v>
      </c>
      <c r="L270" s="108">
        <v>16.95</v>
      </c>
      <c r="M270" s="109">
        <v>19.49</v>
      </c>
      <c r="N270" s="108">
        <v>0</v>
      </c>
      <c r="O270" s="105">
        <f t="shared" si="39"/>
        <v>495.66</v>
      </c>
    </row>
    <row r="271" s="70" customFormat="1" spans="11:11">
      <c r="K271" s="71"/>
    </row>
  </sheetData>
  <autoFilter ref="A6:O270">
    <filterColumn colId="0">
      <customFilters>
        <customFilter operator="equal" val="大英县"/>
      </customFilters>
    </filterColumn>
    <extLst/>
  </autoFilter>
  <mergeCells count="14">
    <mergeCell ref="A2:N2"/>
    <mergeCell ref="N3:O3"/>
    <mergeCell ref="C4:E4"/>
    <mergeCell ref="F4:M4"/>
    <mergeCell ref="H5:M5"/>
    <mergeCell ref="A4:A6"/>
    <mergeCell ref="B4:B6"/>
    <mergeCell ref="C5:C6"/>
    <mergeCell ref="D5:D6"/>
    <mergeCell ref="E5:E6"/>
    <mergeCell ref="F5:F6"/>
    <mergeCell ref="G5:G6"/>
    <mergeCell ref="N4:N6"/>
    <mergeCell ref="O4:O6"/>
  </mergeCells>
  <pageMargins left="0.58" right="0.37" top="0.34" bottom="0.28" header="0.511811023622047" footer="0.511811023622047"/>
  <pageSetup paperSize="9" scale="85"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J1048568"/>
  <sheetViews>
    <sheetView showZeros="0" tabSelected="1" workbookViewId="0">
      <pane ySplit="5" topLeftCell="A6" activePane="bottomLeft" state="frozen"/>
      <selection/>
      <selection pane="bottomLeft" activeCell="F5" sqref="$A5:$XFD5"/>
    </sheetView>
  </sheetViews>
  <sheetFormatPr defaultColWidth="9" defaultRowHeight="14.25"/>
  <cols>
    <col min="1" max="1" width="21.25" style="1" customWidth="1"/>
    <col min="2" max="2" width="10" style="73" customWidth="1"/>
    <col min="3" max="3" width="12.375" style="73" customWidth="1"/>
    <col min="4" max="4" width="7.75" style="73" customWidth="1"/>
    <col min="5" max="5" width="10.5" style="73" customWidth="1"/>
    <col min="6" max="6" width="10.125" style="73" customWidth="1"/>
    <col min="7" max="7" width="12.875" style="73" customWidth="1"/>
    <col min="8" max="8" width="9.875" style="73" customWidth="1"/>
    <col min="9" max="9" width="11.375" style="73" customWidth="1"/>
    <col min="10" max="10" width="10" style="73" customWidth="1"/>
    <col min="11" max="16381" width="9" style="1"/>
    <col min="16382" max="16382" width="9" style="69"/>
    <col min="16383" max="16384" width="9" style="1"/>
  </cols>
  <sheetData>
    <row r="1" spans="1:10">
      <c r="A1" s="74" t="s">
        <v>294</v>
      </c>
      <c r="B1" s="75"/>
      <c r="C1" s="75"/>
      <c r="D1" s="75"/>
      <c r="E1" s="75"/>
      <c r="F1" s="75"/>
      <c r="G1" s="75"/>
      <c r="H1" s="75"/>
      <c r="I1" s="75"/>
      <c r="J1" s="75"/>
    </row>
    <row r="2" ht="44.1" customHeight="1" spans="1:10">
      <c r="A2" s="76" t="s">
        <v>295</v>
      </c>
      <c r="B2" s="76"/>
      <c r="C2" s="76"/>
      <c r="D2" s="76"/>
      <c r="E2" s="76"/>
      <c r="F2" s="76"/>
      <c r="G2" s="76"/>
      <c r="H2" s="76"/>
      <c r="I2" s="76"/>
      <c r="J2" s="76"/>
    </row>
    <row r="3" s="69" customFormat="1" ht="18.95" customHeight="1" spans="1:10">
      <c r="A3" s="77"/>
      <c r="B3" s="77"/>
      <c r="C3" s="77"/>
      <c r="D3" s="77"/>
      <c r="E3" s="77"/>
      <c r="F3" s="77"/>
      <c r="G3" s="77"/>
      <c r="H3" s="77"/>
      <c r="I3" s="77"/>
      <c r="J3" s="92" t="s">
        <v>2</v>
      </c>
    </row>
    <row r="4" s="70" customFormat="1" ht="24" customHeight="1" spans="1:10">
      <c r="A4" s="78" t="s">
        <v>296</v>
      </c>
      <c r="B4" s="78" t="s">
        <v>297</v>
      </c>
      <c r="C4" s="78" t="s">
        <v>298</v>
      </c>
      <c r="D4" s="78" t="s">
        <v>299</v>
      </c>
      <c r="E4" s="78" t="s">
        <v>300</v>
      </c>
      <c r="F4" s="79" t="s">
        <v>301</v>
      </c>
      <c r="G4" s="80"/>
      <c r="H4" s="78" t="s">
        <v>302</v>
      </c>
      <c r="I4" s="78" t="s">
        <v>303</v>
      </c>
      <c r="J4" s="78" t="s">
        <v>304</v>
      </c>
    </row>
    <row r="5" s="70" customFormat="1" ht="38.25" customHeight="1" spans="1:10">
      <c r="A5" s="81"/>
      <c r="B5" s="81"/>
      <c r="C5" s="81"/>
      <c r="D5" s="81"/>
      <c r="E5" s="81"/>
      <c r="F5" s="82"/>
      <c r="G5" s="80" t="s">
        <v>305</v>
      </c>
      <c r="H5" s="81"/>
      <c r="I5" s="81"/>
      <c r="J5" s="81"/>
    </row>
    <row r="6" s="70" customFormat="1" hidden="1" spans="1:10">
      <c r="A6" s="83" t="s">
        <v>12</v>
      </c>
      <c r="B6" s="83">
        <v>8375</v>
      </c>
      <c r="C6" s="83">
        <v>132325</v>
      </c>
      <c r="D6" s="83"/>
      <c r="E6" s="83">
        <v>65653.92</v>
      </c>
      <c r="F6" s="83">
        <v>65653.92</v>
      </c>
      <c r="G6" s="83">
        <v>5461.58</v>
      </c>
      <c r="H6" s="83">
        <v>55171</v>
      </c>
      <c r="I6" s="83">
        <v>10482.92</v>
      </c>
      <c r="J6" s="83">
        <f t="shared" ref="J6:J18" si="0">C6-E6</f>
        <v>66671.08</v>
      </c>
    </row>
    <row r="7" s="70" customFormat="1" hidden="1" spans="1:10">
      <c r="A7" s="83" t="s">
        <v>13</v>
      </c>
      <c r="B7" s="83">
        <f>SUM(B8:B29)</f>
        <v>0</v>
      </c>
      <c r="C7" s="83">
        <f t="shared" ref="C7:I7" si="1">SUM(C8:C29)</f>
        <v>0</v>
      </c>
      <c r="D7" s="83">
        <f t="shared" si="1"/>
        <v>0</v>
      </c>
      <c r="E7" s="83">
        <f t="shared" si="1"/>
        <v>0</v>
      </c>
      <c r="F7" s="83">
        <f t="shared" si="1"/>
        <v>2723.94</v>
      </c>
      <c r="G7" s="83">
        <f t="shared" si="1"/>
        <v>2723.94</v>
      </c>
      <c r="H7" s="83">
        <f t="shared" si="1"/>
        <v>0</v>
      </c>
      <c r="I7" s="83">
        <f t="shared" si="1"/>
        <v>2723.94</v>
      </c>
      <c r="J7" s="83">
        <f t="shared" si="0"/>
        <v>0</v>
      </c>
    </row>
    <row r="8" s="70" customFormat="1" hidden="1" spans="1:10">
      <c r="A8" s="84" t="s">
        <v>14</v>
      </c>
      <c r="B8" s="83"/>
      <c r="C8" s="83"/>
      <c r="D8" s="83"/>
      <c r="E8" s="83"/>
      <c r="F8" s="85">
        <v>235</v>
      </c>
      <c r="G8" s="85">
        <v>235</v>
      </c>
      <c r="H8" s="83"/>
      <c r="I8" s="83">
        <v>235</v>
      </c>
      <c r="J8" s="83">
        <f t="shared" si="0"/>
        <v>0</v>
      </c>
    </row>
    <row r="9" s="70" customFormat="1" hidden="1" spans="1:10">
      <c r="A9" s="84" t="s">
        <v>16</v>
      </c>
      <c r="B9" s="83"/>
      <c r="C9" s="83"/>
      <c r="D9" s="83"/>
      <c r="E9" s="83"/>
      <c r="F9" s="85">
        <v>46</v>
      </c>
      <c r="G9" s="85">
        <v>46</v>
      </c>
      <c r="H9" s="83"/>
      <c r="I9" s="83">
        <v>46</v>
      </c>
      <c r="J9" s="83">
        <f t="shared" si="0"/>
        <v>0</v>
      </c>
    </row>
    <row r="10" s="70" customFormat="1" hidden="1" spans="1:10">
      <c r="A10" s="84" t="s">
        <v>17</v>
      </c>
      <c r="B10" s="83"/>
      <c r="C10" s="83"/>
      <c r="D10" s="83"/>
      <c r="E10" s="83"/>
      <c r="F10" s="85">
        <v>50</v>
      </c>
      <c r="G10" s="85">
        <v>50</v>
      </c>
      <c r="H10" s="83"/>
      <c r="I10" s="83">
        <v>50</v>
      </c>
      <c r="J10" s="83">
        <f t="shared" si="0"/>
        <v>0</v>
      </c>
    </row>
    <row r="11" s="70" customFormat="1" hidden="1" spans="1:10">
      <c r="A11" s="84" t="s">
        <v>19</v>
      </c>
      <c r="B11" s="83"/>
      <c r="C11" s="83"/>
      <c r="D11" s="83"/>
      <c r="E11" s="83"/>
      <c r="F11" s="85">
        <v>15</v>
      </c>
      <c r="G11" s="85">
        <v>15</v>
      </c>
      <c r="H11" s="83"/>
      <c r="I11" s="83">
        <v>15</v>
      </c>
      <c r="J11" s="83">
        <f t="shared" si="0"/>
        <v>0</v>
      </c>
    </row>
    <row r="12" s="70" customFormat="1" hidden="1" spans="1:10">
      <c r="A12" s="84" t="s">
        <v>20</v>
      </c>
      <c r="B12" s="83"/>
      <c r="C12" s="83"/>
      <c r="D12" s="83"/>
      <c r="E12" s="83"/>
      <c r="F12" s="85">
        <v>360</v>
      </c>
      <c r="G12" s="85">
        <v>360</v>
      </c>
      <c r="H12" s="83"/>
      <c r="I12" s="83">
        <v>360</v>
      </c>
      <c r="J12" s="83">
        <f t="shared" si="0"/>
        <v>0</v>
      </c>
    </row>
    <row r="13" s="70" customFormat="1" hidden="1" spans="1:10">
      <c r="A13" s="84" t="s">
        <v>21</v>
      </c>
      <c r="B13" s="83"/>
      <c r="C13" s="83"/>
      <c r="D13" s="83"/>
      <c r="E13" s="83"/>
      <c r="F13" s="85">
        <v>180</v>
      </c>
      <c r="G13" s="85">
        <v>180</v>
      </c>
      <c r="H13" s="83"/>
      <c r="I13" s="83">
        <v>180</v>
      </c>
      <c r="J13" s="83">
        <f t="shared" si="0"/>
        <v>0</v>
      </c>
    </row>
    <row r="14" s="70" customFormat="1" hidden="1" spans="1:10">
      <c r="A14" s="84" t="s">
        <v>22</v>
      </c>
      <c r="B14" s="83"/>
      <c r="C14" s="83"/>
      <c r="D14" s="83"/>
      <c r="E14" s="83"/>
      <c r="F14" s="85">
        <v>721.64</v>
      </c>
      <c r="G14" s="85">
        <v>721.64</v>
      </c>
      <c r="H14" s="83"/>
      <c r="I14" s="83">
        <v>721.64</v>
      </c>
      <c r="J14" s="83">
        <f t="shared" si="0"/>
        <v>0</v>
      </c>
    </row>
    <row r="15" s="70" customFormat="1" hidden="1" spans="1:10">
      <c r="A15" s="84" t="s">
        <v>23</v>
      </c>
      <c r="B15" s="83"/>
      <c r="C15" s="83"/>
      <c r="D15" s="83"/>
      <c r="E15" s="83"/>
      <c r="F15" s="85">
        <v>141</v>
      </c>
      <c r="G15" s="85">
        <v>141</v>
      </c>
      <c r="H15" s="83"/>
      <c r="I15" s="83">
        <v>141</v>
      </c>
      <c r="J15" s="83">
        <f t="shared" si="0"/>
        <v>0</v>
      </c>
    </row>
    <row r="16" s="70" customFormat="1" hidden="1" spans="1:10">
      <c r="A16" s="84" t="s">
        <v>24</v>
      </c>
      <c r="B16" s="83"/>
      <c r="C16" s="83"/>
      <c r="D16" s="83"/>
      <c r="E16" s="83"/>
      <c r="F16" s="85">
        <v>10</v>
      </c>
      <c r="G16" s="85">
        <v>10</v>
      </c>
      <c r="H16" s="83"/>
      <c r="I16" s="83">
        <v>10</v>
      </c>
      <c r="J16" s="83">
        <f t="shared" si="0"/>
        <v>0</v>
      </c>
    </row>
    <row r="17" s="70" customFormat="1" hidden="1" spans="1:10">
      <c r="A17" s="84" t="s">
        <v>25</v>
      </c>
      <c r="B17" s="83"/>
      <c r="C17" s="83"/>
      <c r="D17" s="83"/>
      <c r="E17" s="83"/>
      <c r="F17" s="85">
        <v>60</v>
      </c>
      <c r="G17" s="85">
        <v>60</v>
      </c>
      <c r="H17" s="83"/>
      <c r="I17" s="83">
        <v>60</v>
      </c>
      <c r="J17" s="83">
        <f t="shared" si="0"/>
        <v>0</v>
      </c>
    </row>
    <row r="18" s="70" customFormat="1" hidden="1" spans="1:10">
      <c r="A18" s="84" t="s">
        <v>26</v>
      </c>
      <c r="B18" s="83"/>
      <c r="C18" s="83"/>
      <c r="D18" s="83"/>
      <c r="E18" s="83"/>
      <c r="F18" s="85">
        <v>35</v>
      </c>
      <c r="G18" s="85">
        <v>35</v>
      </c>
      <c r="H18" s="83"/>
      <c r="I18" s="83">
        <v>35</v>
      </c>
      <c r="J18" s="83">
        <f t="shared" si="0"/>
        <v>0</v>
      </c>
    </row>
    <row r="19" s="70" customFormat="1" hidden="1" spans="1:10">
      <c r="A19" s="84" t="s">
        <v>27</v>
      </c>
      <c r="B19" s="83"/>
      <c r="C19" s="83"/>
      <c r="D19" s="83"/>
      <c r="E19" s="83"/>
      <c r="F19" s="85">
        <v>121</v>
      </c>
      <c r="G19" s="85">
        <v>121</v>
      </c>
      <c r="H19" s="83"/>
      <c r="I19" s="83">
        <v>121</v>
      </c>
      <c r="J19" s="83"/>
    </row>
    <row r="20" s="70" customFormat="1" hidden="1" spans="1:10">
      <c r="A20" s="84" t="s">
        <v>28</v>
      </c>
      <c r="B20" s="83"/>
      <c r="C20" s="83"/>
      <c r="D20" s="83"/>
      <c r="E20" s="83"/>
      <c r="F20" s="85">
        <v>10</v>
      </c>
      <c r="G20" s="85">
        <v>10</v>
      </c>
      <c r="H20" s="83"/>
      <c r="I20" s="83">
        <v>10</v>
      </c>
      <c r="J20" s="83">
        <f t="shared" ref="J20:J71" si="2">C20-E20</f>
        <v>0</v>
      </c>
    </row>
    <row r="21" s="70" customFormat="1" hidden="1" spans="1:10">
      <c r="A21" s="84" t="s">
        <v>31</v>
      </c>
      <c r="B21" s="83"/>
      <c r="C21" s="83"/>
      <c r="D21" s="83"/>
      <c r="E21" s="83"/>
      <c r="F21" s="85">
        <v>91.99</v>
      </c>
      <c r="G21" s="85">
        <v>91.99</v>
      </c>
      <c r="H21" s="83"/>
      <c r="I21" s="83">
        <v>91.99</v>
      </c>
      <c r="J21" s="83">
        <f t="shared" si="2"/>
        <v>0</v>
      </c>
    </row>
    <row r="22" s="70" customFormat="1" hidden="1" spans="1:10">
      <c r="A22" s="84" t="s">
        <v>32</v>
      </c>
      <c r="B22" s="83"/>
      <c r="C22" s="83"/>
      <c r="D22" s="83"/>
      <c r="E22" s="83"/>
      <c r="F22" s="85">
        <v>45</v>
      </c>
      <c r="G22" s="85">
        <v>45</v>
      </c>
      <c r="H22" s="83"/>
      <c r="I22" s="83">
        <v>45</v>
      </c>
      <c r="J22" s="83">
        <f t="shared" si="2"/>
        <v>0</v>
      </c>
    </row>
    <row r="23" s="70" customFormat="1" hidden="1" spans="1:10">
      <c r="A23" s="84" t="s">
        <v>34</v>
      </c>
      <c r="B23" s="83"/>
      <c r="C23" s="83"/>
      <c r="D23" s="83"/>
      <c r="E23" s="83"/>
      <c r="F23" s="85">
        <v>30</v>
      </c>
      <c r="G23" s="85">
        <v>30</v>
      </c>
      <c r="H23" s="83"/>
      <c r="I23" s="83">
        <v>30</v>
      </c>
      <c r="J23" s="83">
        <f t="shared" si="2"/>
        <v>0</v>
      </c>
    </row>
    <row r="24" s="70" customFormat="1" hidden="1" spans="1:10">
      <c r="A24" s="84" t="s">
        <v>35</v>
      </c>
      <c r="B24" s="83"/>
      <c r="C24" s="83"/>
      <c r="D24" s="83"/>
      <c r="E24" s="83"/>
      <c r="F24" s="85">
        <v>60</v>
      </c>
      <c r="G24" s="85">
        <v>60</v>
      </c>
      <c r="H24" s="83"/>
      <c r="I24" s="83">
        <v>60</v>
      </c>
      <c r="J24" s="83">
        <f t="shared" si="2"/>
        <v>0</v>
      </c>
    </row>
    <row r="25" s="70" customFormat="1" hidden="1" spans="1:10">
      <c r="A25" s="84" t="s">
        <v>36</v>
      </c>
      <c r="B25" s="83"/>
      <c r="C25" s="83"/>
      <c r="D25" s="83"/>
      <c r="E25" s="83"/>
      <c r="F25" s="85">
        <v>45</v>
      </c>
      <c r="G25" s="85">
        <v>45</v>
      </c>
      <c r="H25" s="83"/>
      <c r="I25" s="83">
        <v>45</v>
      </c>
      <c r="J25" s="83">
        <f t="shared" si="2"/>
        <v>0</v>
      </c>
    </row>
    <row r="26" s="70" customFormat="1" hidden="1" spans="1:10">
      <c r="A26" s="84" t="s">
        <v>37</v>
      </c>
      <c r="B26" s="83"/>
      <c r="C26" s="83"/>
      <c r="D26" s="83"/>
      <c r="E26" s="83"/>
      <c r="F26" s="85">
        <v>20</v>
      </c>
      <c r="G26" s="85">
        <v>20</v>
      </c>
      <c r="H26" s="83"/>
      <c r="I26" s="83">
        <v>20</v>
      </c>
      <c r="J26" s="83">
        <f t="shared" si="2"/>
        <v>0</v>
      </c>
    </row>
    <row r="27" s="70" customFormat="1" hidden="1" spans="1:10">
      <c r="A27" s="84" t="s">
        <v>38</v>
      </c>
      <c r="B27" s="83"/>
      <c r="C27" s="83"/>
      <c r="D27" s="83"/>
      <c r="E27" s="83"/>
      <c r="F27" s="85">
        <v>10</v>
      </c>
      <c r="G27" s="85">
        <v>10</v>
      </c>
      <c r="H27" s="83"/>
      <c r="I27" s="83">
        <v>10</v>
      </c>
      <c r="J27" s="83">
        <f t="shared" si="2"/>
        <v>0</v>
      </c>
    </row>
    <row r="28" s="70" customFormat="1" hidden="1" spans="1:10">
      <c r="A28" s="84" t="s">
        <v>39</v>
      </c>
      <c r="B28" s="83"/>
      <c r="C28" s="83"/>
      <c r="D28" s="83"/>
      <c r="E28" s="83"/>
      <c r="F28" s="85">
        <v>165</v>
      </c>
      <c r="G28" s="85">
        <v>165</v>
      </c>
      <c r="H28" s="83"/>
      <c r="I28" s="83">
        <v>165</v>
      </c>
      <c r="J28" s="83">
        <f t="shared" si="2"/>
        <v>0</v>
      </c>
    </row>
    <row r="29" s="70" customFormat="1" hidden="1" spans="1:10">
      <c r="A29" s="84" t="s">
        <v>40</v>
      </c>
      <c r="B29" s="83"/>
      <c r="C29" s="83"/>
      <c r="D29" s="83"/>
      <c r="E29" s="83"/>
      <c r="F29" s="85">
        <v>272.31</v>
      </c>
      <c r="G29" s="85">
        <v>272.31</v>
      </c>
      <c r="H29" s="83"/>
      <c r="I29" s="83">
        <v>272.31</v>
      </c>
      <c r="J29" s="83">
        <f t="shared" si="2"/>
        <v>0</v>
      </c>
    </row>
    <row r="30" s="70" customFormat="1" hidden="1" spans="1:10">
      <c r="A30" s="83" t="s">
        <v>42</v>
      </c>
      <c r="B30" s="83">
        <f>B31+B53+B57+B62+B68+B73+B78+B83+B87+B91+B97+B102+B107+B111+B115+B119+B123+B127+B130+B145+B165</f>
        <v>4591.1</v>
      </c>
      <c r="C30" s="83">
        <f t="shared" ref="C30:I30" si="3">C31+C53+C57+C62+C68+C73+C78+C83+C87+C91+C97+C102+C107+C111+C115+C119+C123+C127+C130+C145+C165</f>
        <v>72539.38</v>
      </c>
      <c r="D30" s="83">
        <f t="shared" si="3"/>
        <v>0</v>
      </c>
      <c r="E30" s="83">
        <f t="shared" si="3"/>
        <v>29706.77</v>
      </c>
      <c r="F30" s="83">
        <f t="shared" si="3"/>
        <v>28474.28</v>
      </c>
      <c r="G30" s="83">
        <f t="shared" si="3"/>
        <v>1857.18</v>
      </c>
      <c r="H30" s="83">
        <f t="shared" si="3"/>
        <v>24851.06</v>
      </c>
      <c r="I30" s="83">
        <f t="shared" si="3"/>
        <v>3623.22</v>
      </c>
      <c r="J30" s="83">
        <f t="shared" si="2"/>
        <v>42832.61</v>
      </c>
    </row>
    <row r="31" s="70" customFormat="1" hidden="1" spans="1:10">
      <c r="A31" s="86" t="s">
        <v>43</v>
      </c>
      <c r="B31" s="86">
        <f>SUM(B32:B52)</f>
        <v>1658.1</v>
      </c>
      <c r="C31" s="86">
        <f t="shared" ref="C31:I31" si="4">SUM(C32:C52)</f>
        <v>26197.98</v>
      </c>
      <c r="D31" s="86"/>
      <c r="E31" s="86">
        <f t="shared" si="4"/>
        <v>8118.09</v>
      </c>
      <c r="F31" s="86">
        <f t="shared" si="4"/>
        <v>7781.32</v>
      </c>
      <c r="G31" s="86">
        <f t="shared" si="4"/>
        <v>201.74</v>
      </c>
      <c r="H31" s="86">
        <f t="shared" si="4"/>
        <v>6753.98</v>
      </c>
      <c r="I31" s="86">
        <f t="shared" si="4"/>
        <v>1027.34</v>
      </c>
      <c r="J31" s="83">
        <f t="shared" si="2"/>
        <v>18079.89</v>
      </c>
    </row>
    <row r="32" s="70" customFormat="1" hidden="1" spans="1:10">
      <c r="A32" s="87" t="s">
        <v>162</v>
      </c>
      <c r="B32" s="86"/>
      <c r="C32" s="86"/>
      <c r="D32" s="86"/>
      <c r="E32" s="86"/>
      <c r="F32" s="86"/>
      <c r="G32" s="85">
        <v>201.74</v>
      </c>
      <c r="H32" s="88">
        <v>6753.98</v>
      </c>
      <c r="I32" s="85">
        <v>1027.34</v>
      </c>
      <c r="J32" s="85">
        <f t="shared" si="2"/>
        <v>0</v>
      </c>
    </row>
    <row r="33" s="71" customFormat="1" hidden="1" spans="1:10">
      <c r="A33" s="89" t="s">
        <v>163</v>
      </c>
      <c r="B33" s="90">
        <v>71.6</v>
      </c>
      <c r="C33" s="90">
        <v>1131.28</v>
      </c>
      <c r="D33" s="90">
        <v>3.66</v>
      </c>
      <c r="E33" s="90">
        <v>262.06</v>
      </c>
      <c r="F33" s="90">
        <v>251.24</v>
      </c>
      <c r="G33" s="85">
        <v>0</v>
      </c>
      <c r="H33" s="88">
        <v>0</v>
      </c>
      <c r="I33" s="85"/>
      <c r="J33" s="85">
        <f t="shared" si="2"/>
        <v>869.22</v>
      </c>
    </row>
    <row r="34" s="70" customFormat="1" hidden="1" spans="1:10">
      <c r="A34" s="89" t="s">
        <v>164</v>
      </c>
      <c r="B34" s="90">
        <v>85.6</v>
      </c>
      <c r="C34" s="90">
        <v>1352.48</v>
      </c>
      <c r="D34" s="90">
        <v>3.82</v>
      </c>
      <c r="E34" s="90">
        <v>326.99</v>
      </c>
      <c r="F34" s="90">
        <v>313.42</v>
      </c>
      <c r="G34" s="85">
        <v>0</v>
      </c>
      <c r="H34" s="88">
        <v>0</v>
      </c>
      <c r="I34" s="85"/>
      <c r="J34" s="85">
        <f t="shared" si="2"/>
        <v>1025.49</v>
      </c>
    </row>
    <row r="35" s="70" customFormat="1" hidden="1" spans="1:10">
      <c r="A35" s="89" t="s">
        <v>165</v>
      </c>
      <c r="B35" s="90">
        <v>122</v>
      </c>
      <c r="C35" s="90">
        <v>1927.6</v>
      </c>
      <c r="D35" s="90">
        <v>3.77</v>
      </c>
      <c r="E35" s="90">
        <v>459.94</v>
      </c>
      <c r="F35" s="90">
        <v>440.86</v>
      </c>
      <c r="G35" s="85">
        <v>0</v>
      </c>
      <c r="H35" s="88">
        <v>0</v>
      </c>
      <c r="I35" s="85"/>
      <c r="J35" s="85">
        <f t="shared" si="2"/>
        <v>1467.66</v>
      </c>
    </row>
    <row r="36" s="70" customFormat="1" hidden="1" spans="1:10">
      <c r="A36" s="89" t="s">
        <v>166</v>
      </c>
      <c r="B36" s="90">
        <v>192.5</v>
      </c>
      <c r="C36" s="90">
        <v>3041.5</v>
      </c>
      <c r="D36" s="90">
        <v>3.5</v>
      </c>
      <c r="E36" s="90">
        <v>673.75</v>
      </c>
      <c r="F36" s="90">
        <v>645.8</v>
      </c>
      <c r="G36" s="85">
        <v>0</v>
      </c>
      <c r="H36" s="88">
        <v>0</v>
      </c>
      <c r="I36" s="85"/>
      <c r="J36" s="85">
        <f t="shared" si="2"/>
        <v>2367.75</v>
      </c>
    </row>
    <row r="37" s="70" customFormat="1" hidden="1" spans="1:10">
      <c r="A37" s="89" t="s">
        <v>167</v>
      </c>
      <c r="B37" s="90">
        <v>96</v>
      </c>
      <c r="C37" s="90">
        <v>1516.8</v>
      </c>
      <c r="D37" s="90">
        <v>3.63</v>
      </c>
      <c r="E37" s="90">
        <v>348.48</v>
      </c>
      <c r="F37" s="90">
        <v>334.02</v>
      </c>
      <c r="G37" s="85">
        <v>0</v>
      </c>
      <c r="H37" s="88">
        <v>0</v>
      </c>
      <c r="I37" s="85"/>
      <c r="J37" s="85">
        <f t="shared" si="2"/>
        <v>1168.32</v>
      </c>
    </row>
    <row r="38" s="70" customFormat="1" hidden="1" spans="1:10">
      <c r="A38" s="89" t="s">
        <v>168</v>
      </c>
      <c r="B38" s="90">
        <v>94.6</v>
      </c>
      <c r="C38" s="90">
        <v>1494.68</v>
      </c>
      <c r="D38" s="90">
        <v>4.25</v>
      </c>
      <c r="E38" s="90">
        <v>402.05</v>
      </c>
      <c r="F38" s="90">
        <v>385.37</v>
      </c>
      <c r="G38" s="85">
        <v>0</v>
      </c>
      <c r="H38" s="88">
        <v>0</v>
      </c>
      <c r="I38" s="85"/>
      <c r="J38" s="85">
        <f t="shared" si="2"/>
        <v>1092.63</v>
      </c>
    </row>
    <row r="39" s="70" customFormat="1" hidden="1" spans="1:10">
      <c r="A39" s="89" t="s">
        <v>169</v>
      </c>
      <c r="B39" s="90">
        <v>44</v>
      </c>
      <c r="C39" s="90">
        <v>695.2</v>
      </c>
      <c r="D39" s="90">
        <v>4.61</v>
      </c>
      <c r="E39" s="90">
        <v>202.84</v>
      </c>
      <c r="F39" s="90">
        <v>194.42</v>
      </c>
      <c r="G39" s="85">
        <v>0</v>
      </c>
      <c r="H39" s="88">
        <v>0</v>
      </c>
      <c r="I39" s="85"/>
      <c r="J39" s="85">
        <f t="shared" si="2"/>
        <v>492.36</v>
      </c>
    </row>
    <row r="40" s="70" customFormat="1" hidden="1" spans="1:10">
      <c r="A40" s="89" t="s">
        <v>170</v>
      </c>
      <c r="B40" s="90">
        <v>91.8</v>
      </c>
      <c r="C40" s="90">
        <v>1450.44</v>
      </c>
      <c r="D40" s="90">
        <v>4.61</v>
      </c>
      <c r="E40" s="90">
        <v>423.2</v>
      </c>
      <c r="F40" s="90">
        <v>405.64</v>
      </c>
      <c r="G40" s="85">
        <v>0</v>
      </c>
      <c r="H40" s="88">
        <v>0</v>
      </c>
      <c r="I40" s="85"/>
      <c r="J40" s="85">
        <f t="shared" si="2"/>
        <v>1027.24</v>
      </c>
    </row>
    <row r="41" s="70" customFormat="1" hidden="1" spans="1:10">
      <c r="A41" s="89" t="s">
        <v>171</v>
      </c>
      <c r="B41" s="90">
        <v>54.5</v>
      </c>
      <c r="C41" s="90">
        <v>861.1</v>
      </c>
      <c r="D41" s="90">
        <v>3.92</v>
      </c>
      <c r="E41" s="90">
        <v>213.64</v>
      </c>
      <c r="F41" s="90">
        <v>204.78</v>
      </c>
      <c r="G41" s="85">
        <v>0</v>
      </c>
      <c r="H41" s="88">
        <v>0</v>
      </c>
      <c r="I41" s="85"/>
      <c r="J41" s="85">
        <f t="shared" si="2"/>
        <v>647.46</v>
      </c>
    </row>
    <row r="42" s="70" customFormat="1" hidden="1" spans="1:10">
      <c r="A42" s="89" t="s">
        <v>172</v>
      </c>
      <c r="B42" s="90">
        <v>72</v>
      </c>
      <c r="C42" s="90">
        <v>1137.6</v>
      </c>
      <c r="D42" s="90">
        <v>6.44</v>
      </c>
      <c r="E42" s="90">
        <v>463.68</v>
      </c>
      <c r="F42" s="90">
        <v>444.44</v>
      </c>
      <c r="G42" s="85">
        <v>0</v>
      </c>
      <c r="H42" s="88">
        <v>0</v>
      </c>
      <c r="I42" s="85"/>
      <c r="J42" s="85">
        <f t="shared" si="2"/>
        <v>673.92</v>
      </c>
    </row>
    <row r="43" s="70" customFormat="1" hidden="1" spans="1:10">
      <c r="A43" s="89" t="s">
        <v>173</v>
      </c>
      <c r="B43" s="90">
        <v>151.5</v>
      </c>
      <c r="C43" s="90">
        <v>2393.7</v>
      </c>
      <c r="D43" s="90">
        <v>3.94</v>
      </c>
      <c r="E43" s="90">
        <v>596.91</v>
      </c>
      <c r="F43" s="90">
        <v>572.14</v>
      </c>
      <c r="G43" s="85">
        <v>0</v>
      </c>
      <c r="H43" s="88">
        <v>0</v>
      </c>
      <c r="I43" s="85"/>
      <c r="J43" s="85">
        <f t="shared" si="2"/>
        <v>1796.79</v>
      </c>
    </row>
    <row r="44" s="70" customFormat="1" hidden="1" spans="1:10">
      <c r="A44" s="89" t="s">
        <v>174</v>
      </c>
      <c r="B44" s="90">
        <v>86.6</v>
      </c>
      <c r="C44" s="90">
        <v>1368.28</v>
      </c>
      <c r="D44" s="90">
        <v>4.74</v>
      </c>
      <c r="E44" s="90">
        <v>410.48</v>
      </c>
      <c r="F44" s="90">
        <v>393.45</v>
      </c>
      <c r="G44" s="85">
        <v>0</v>
      </c>
      <c r="H44" s="88">
        <v>0</v>
      </c>
      <c r="I44" s="85"/>
      <c r="J44" s="85">
        <f t="shared" si="2"/>
        <v>957.8</v>
      </c>
    </row>
    <row r="45" s="70" customFormat="1" hidden="1" spans="1:10">
      <c r="A45" s="89" t="s">
        <v>175</v>
      </c>
      <c r="B45" s="90">
        <v>51.5</v>
      </c>
      <c r="C45" s="90">
        <v>813.7</v>
      </c>
      <c r="D45" s="90">
        <v>6.77</v>
      </c>
      <c r="E45" s="90">
        <v>348.66</v>
      </c>
      <c r="F45" s="90">
        <v>334.19</v>
      </c>
      <c r="G45" s="85">
        <v>0</v>
      </c>
      <c r="H45" s="88">
        <v>0</v>
      </c>
      <c r="I45" s="85"/>
      <c r="J45" s="85">
        <f t="shared" si="2"/>
        <v>465.04</v>
      </c>
    </row>
    <row r="46" s="70" customFormat="1" hidden="1" spans="1:10">
      <c r="A46" s="89" t="s">
        <v>176</v>
      </c>
      <c r="B46" s="90">
        <v>26.1</v>
      </c>
      <c r="C46" s="90">
        <v>412.38</v>
      </c>
      <c r="D46" s="90">
        <v>6.16</v>
      </c>
      <c r="E46" s="90">
        <v>160.78</v>
      </c>
      <c r="F46" s="90">
        <v>154.11</v>
      </c>
      <c r="G46" s="85">
        <v>0</v>
      </c>
      <c r="H46" s="88">
        <v>0</v>
      </c>
      <c r="I46" s="85"/>
      <c r="J46" s="85">
        <f t="shared" si="2"/>
        <v>251.6</v>
      </c>
    </row>
    <row r="47" s="70" customFormat="1" hidden="1" spans="1:10">
      <c r="A47" s="89" t="s">
        <v>177</v>
      </c>
      <c r="B47" s="90">
        <v>33.7</v>
      </c>
      <c r="C47" s="90">
        <v>532.46</v>
      </c>
      <c r="D47" s="90">
        <v>4.57</v>
      </c>
      <c r="E47" s="90">
        <v>154.01</v>
      </c>
      <c r="F47" s="90">
        <v>147.62</v>
      </c>
      <c r="G47" s="85">
        <v>0</v>
      </c>
      <c r="H47" s="88">
        <v>0</v>
      </c>
      <c r="I47" s="85"/>
      <c r="J47" s="85">
        <f t="shared" si="2"/>
        <v>378.45</v>
      </c>
    </row>
    <row r="48" s="70" customFormat="1" hidden="1" spans="1:10">
      <c r="A48" s="89" t="s">
        <v>178</v>
      </c>
      <c r="B48" s="90">
        <v>70.3</v>
      </c>
      <c r="C48" s="90">
        <v>1110.74</v>
      </c>
      <c r="D48" s="90">
        <v>5.7</v>
      </c>
      <c r="E48" s="90">
        <v>400.71</v>
      </c>
      <c r="F48" s="90">
        <v>384.08</v>
      </c>
      <c r="G48" s="85">
        <v>0</v>
      </c>
      <c r="H48" s="88">
        <v>0</v>
      </c>
      <c r="I48" s="85"/>
      <c r="J48" s="85">
        <f t="shared" si="2"/>
        <v>710.03</v>
      </c>
    </row>
    <row r="49" s="70" customFormat="1" hidden="1" spans="1:10">
      <c r="A49" s="89" t="s">
        <v>179</v>
      </c>
      <c r="B49" s="90">
        <v>107</v>
      </c>
      <c r="C49" s="90">
        <v>1690.6</v>
      </c>
      <c r="D49" s="90">
        <v>8.99</v>
      </c>
      <c r="E49" s="90">
        <v>961.93</v>
      </c>
      <c r="F49" s="90">
        <v>922.02</v>
      </c>
      <c r="G49" s="85">
        <v>0</v>
      </c>
      <c r="H49" s="88">
        <v>0</v>
      </c>
      <c r="I49" s="85"/>
      <c r="J49" s="85">
        <f t="shared" si="2"/>
        <v>728.67</v>
      </c>
    </row>
    <row r="50" s="70" customFormat="1" hidden="1" spans="1:10">
      <c r="A50" s="89" t="s">
        <v>180</v>
      </c>
      <c r="B50" s="90">
        <v>78.1</v>
      </c>
      <c r="C50" s="90">
        <v>1233.98</v>
      </c>
      <c r="D50" s="90">
        <v>6.17</v>
      </c>
      <c r="E50" s="90">
        <v>481.88</v>
      </c>
      <c r="F50" s="90">
        <v>461.89</v>
      </c>
      <c r="G50" s="85">
        <v>0</v>
      </c>
      <c r="H50" s="86">
        <v>0</v>
      </c>
      <c r="I50" s="85"/>
      <c r="J50" s="85">
        <f t="shared" si="2"/>
        <v>752.1</v>
      </c>
    </row>
    <row r="51" s="70" customFormat="1" hidden="1" spans="1:10">
      <c r="A51" s="89" t="s">
        <v>181</v>
      </c>
      <c r="B51" s="90">
        <v>62</v>
      </c>
      <c r="C51" s="90">
        <v>979.6</v>
      </c>
      <c r="D51" s="90">
        <v>6.17</v>
      </c>
      <c r="E51" s="90">
        <v>382.54</v>
      </c>
      <c r="F51" s="90">
        <v>366.67</v>
      </c>
      <c r="G51" s="85">
        <v>0</v>
      </c>
      <c r="H51" s="86">
        <v>0</v>
      </c>
      <c r="I51" s="85"/>
      <c r="J51" s="85">
        <f t="shared" si="2"/>
        <v>597.06</v>
      </c>
    </row>
    <row r="52" s="70" customFormat="1" hidden="1" spans="1:10">
      <c r="A52" s="89" t="s">
        <v>182</v>
      </c>
      <c r="B52" s="90">
        <v>66.7</v>
      </c>
      <c r="C52" s="90">
        <v>1053.86</v>
      </c>
      <c r="D52" s="90">
        <v>6.65</v>
      </c>
      <c r="E52" s="90">
        <v>443.56</v>
      </c>
      <c r="F52" s="90">
        <v>425.16</v>
      </c>
      <c r="G52" s="85">
        <v>0</v>
      </c>
      <c r="H52" s="88">
        <v>0</v>
      </c>
      <c r="I52" s="85"/>
      <c r="J52" s="85">
        <f t="shared" si="2"/>
        <v>610.3</v>
      </c>
    </row>
    <row r="53" s="70" customFormat="1" hidden="1" spans="1:10">
      <c r="A53" s="86" t="s">
        <v>44</v>
      </c>
      <c r="B53" s="91">
        <f>SUM(B54:B56)</f>
        <v>99.9</v>
      </c>
      <c r="C53" s="91">
        <f t="shared" ref="C53:I53" si="5">SUM(C54:C56)</f>
        <v>1578.42</v>
      </c>
      <c r="D53" s="91"/>
      <c r="E53" s="91">
        <f t="shared" si="5"/>
        <v>597.91</v>
      </c>
      <c r="F53" s="91">
        <f t="shared" si="5"/>
        <v>573.1</v>
      </c>
      <c r="G53" s="91">
        <f t="shared" si="5"/>
        <v>20</v>
      </c>
      <c r="H53" s="91">
        <f t="shared" si="5"/>
        <v>498.37</v>
      </c>
      <c r="I53" s="91">
        <f t="shared" si="5"/>
        <v>74.73</v>
      </c>
      <c r="J53" s="83">
        <f t="shared" si="2"/>
        <v>980.51</v>
      </c>
    </row>
    <row r="54" s="70" customFormat="1" hidden="1" spans="1:10">
      <c r="A54" s="88" t="s">
        <v>183</v>
      </c>
      <c r="B54" s="91"/>
      <c r="C54" s="91"/>
      <c r="D54" s="91"/>
      <c r="E54" s="91"/>
      <c r="F54" s="91"/>
      <c r="G54" s="85">
        <v>20</v>
      </c>
      <c r="H54" s="88">
        <v>498.37</v>
      </c>
      <c r="I54" s="85">
        <v>74.73</v>
      </c>
      <c r="J54" s="85">
        <f t="shared" si="2"/>
        <v>0</v>
      </c>
    </row>
    <row r="55" s="70" customFormat="1" hidden="1" spans="1:10">
      <c r="A55" s="87" t="s">
        <v>184</v>
      </c>
      <c r="B55" s="90">
        <v>76.8</v>
      </c>
      <c r="C55" s="90">
        <v>1213.44</v>
      </c>
      <c r="D55" s="90">
        <v>5.37</v>
      </c>
      <c r="E55" s="90">
        <v>412.42</v>
      </c>
      <c r="F55" s="90">
        <v>395.31</v>
      </c>
      <c r="G55" s="85">
        <v>0</v>
      </c>
      <c r="H55" s="88">
        <v>0</v>
      </c>
      <c r="I55" s="85"/>
      <c r="J55" s="85">
        <f t="shared" si="2"/>
        <v>801.02</v>
      </c>
    </row>
    <row r="56" s="70" customFormat="1" hidden="1" spans="1:10">
      <c r="A56" s="87" t="s">
        <v>185</v>
      </c>
      <c r="B56" s="90">
        <v>23.1</v>
      </c>
      <c r="C56" s="90">
        <v>364.98</v>
      </c>
      <c r="D56" s="90">
        <v>8.03</v>
      </c>
      <c r="E56" s="90">
        <v>185.49</v>
      </c>
      <c r="F56" s="90">
        <v>177.79</v>
      </c>
      <c r="G56" s="85">
        <v>0</v>
      </c>
      <c r="H56" s="88">
        <v>0</v>
      </c>
      <c r="I56" s="85"/>
      <c r="J56" s="85">
        <f t="shared" si="2"/>
        <v>179.49</v>
      </c>
    </row>
    <row r="57" s="70" customFormat="1" hidden="1" spans="1:10">
      <c r="A57" s="86" t="s">
        <v>45</v>
      </c>
      <c r="B57" s="91">
        <f>SUM(B58:B61)</f>
        <v>188</v>
      </c>
      <c r="C57" s="91">
        <f t="shared" ref="C57:I57" si="6">SUM(C58:C61)</f>
        <v>2970.4</v>
      </c>
      <c r="D57" s="91"/>
      <c r="E57" s="91">
        <f t="shared" si="6"/>
        <v>1286.32</v>
      </c>
      <c r="F57" s="91">
        <f t="shared" si="6"/>
        <v>1232.96</v>
      </c>
      <c r="G57" s="91">
        <f t="shared" si="6"/>
        <v>56.38</v>
      </c>
      <c r="H57" s="91">
        <f t="shared" si="6"/>
        <v>1075</v>
      </c>
      <c r="I57" s="91">
        <f t="shared" si="6"/>
        <v>157.96</v>
      </c>
      <c r="J57" s="83">
        <f t="shared" si="2"/>
        <v>1684.08</v>
      </c>
    </row>
    <row r="58" s="70" customFormat="1" hidden="1" spans="1:10">
      <c r="A58" s="87" t="s">
        <v>186</v>
      </c>
      <c r="B58" s="91"/>
      <c r="C58" s="91"/>
      <c r="D58" s="91"/>
      <c r="E58" s="91"/>
      <c r="F58" s="91"/>
      <c r="G58" s="85">
        <v>56.38</v>
      </c>
      <c r="H58" s="88">
        <v>1075</v>
      </c>
      <c r="I58" s="85">
        <v>157.96</v>
      </c>
      <c r="J58" s="85">
        <f t="shared" si="2"/>
        <v>0</v>
      </c>
    </row>
    <row r="59" s="70" customFormat="1" hidden="1" spans="1:10">
      <c r="A59" s="87" t="s">
        <v>187</v>
      </c>
      <c r="B59" s="90">
        <v>96.1</v>
      </c>
      <c r="C59" s="90">
        <v>1518.38</v>
      </c>
      <c r="D59" s="90">
        <v>6.02</v>
      </c>
      <c r="E59" s="90">
        <v>578.52</v>
      </c>
      <c r="F59" s="90">
        <v>554.52</v>
      </c>
      <c r="G59" s="85">
        <v>0</v>
      </c>
      <c r="H59" s="88">
        <v>0</v>
      </c>
      <c r="I59" s="85"/>
      <c r="J59" s="85">
        <f t="shared" si="2"/>
        <v>939.86</v>
      </c>
    </row>
    <row r="60" s="70" customFormat="1" hidden="1" spans="1:10">
      <c r="A60" s="87" t="s">
        <v>188</v>
      </c>
      <c r="B60" s="90">
        <v>52.5</v>
      </c>
      <c r="C60" s="90">
        <v>829.5</v>
      </c>
      <c r="D60" s="90">
        <v>6.48</v>
      </c>
      <c r="E60" s="90">
        <v>340.2</v>
      </c>
      <c r="F60" s="90">
        <v>326.09</v>
      </c>
      <c r="G60" s="85">
        <v>0</v>
      </c>
      <c r="H60" s="88">
        <v>0</v>
      </c>
      <c r="I60" s="85"/>
      <c r="J60" s="85">
        <f t="shared" si="2"/>
        <v>489.3</v>
      </c>
    </row>
    <row r="61" s="70" customFormat="1" hidden="1" spans="1:10">
      <c r="A61" s="87" t="s">
        <v>189</v>
      </c>
      <c r="B61" s="90">
        <v>39.4</v>
      </c>
      <c r="C61" s="90">
        <v>622.52</v>
      </c>
      <c r="D61" s="90">
        <v>9.33</v>
      </c>
      <c r="E61" s="90">
        <v>367.6</v>
      </c>
      <c r="F61" s="90">
        <v>352.35</v>
      </c>
      <c r="G61" s="85">
        <v>0</v>
      </c>
      <c r="H61" s="88">
        <v>0</v>
      </c>
      <c r="I61" s="85"/>
      <c r="J61" s="85">
        <f t="shared" si="2"/>
        <v>254.92</v>
      </c>
    </row>
    <row r="62" s="70" customFormat="1" hidden="1" spans="1:10">
      <c r="A62" s="86" t="s">
        <v>46</v>
      </c>
      <c r="B62" s="91">
        <f>SUM(B63:B67)</f>
        <v>161.5</v>
      </c>
      <c r="C62" s="91">
        <f t="shared" ref="C62:I62" si="7">SUM(C63:C67)</f>
        <v>2551.7</v>
      </c>
      <c r="D62" s="91"/>
      <c r="E62" s="91">
        <f t="shared" si="7"/>
        <v>1188.82</v>
      </c>
      <c r="F62" s="91">
        <f t="shared" si="7"/>
        <v>1139.5</v>
      </c>
      <c r="G62" s="91">
        <f t="shared" si="7"/>
        <v>28.66</v>
      </c>
      <c r="H62" s="91">
        <f t="shared" si="7"/>
        <v>1002.18</v>
      </c>
      <c r="I62" s="91">
        <f t="shared" si="7"/>
        <v>137.32</v>
      </c>
      <c r="J62" s="83">
        <f t="shared" si="2"/>
        <v>1362.88</v>
      </c>
    </row>
    <row r="63" s="70" customFormat="1" hidden="1" spans="1:10">
      <c r="A63" s="87" t="s">
        <v>190</v>
      </c>
      <c r="B63" s="91"/>
      <c r="C63" s="91"/>
      <c r="D63" s="91"/>
      <c r="E63" s="91"/>
      <c r="F63" s="91"/>
      <c r="G63" s="85">
        <v>28.66</v>
      </c>
      <c r="H63" s="88">
        <v>1002.18</v>
      </c>
      <c r="I63" s="85">
        <v>137.32</v>
      </c>
      <c r="J63" s="85">
        <f t="shared" si="2"/>
        <v>0</v>
      </c>
    </row>
    <row r="64" s="70" customFormat="1" hidden="1" spans="1:10">
      <c r="A64" s="87" t="s">
        <v>191</v>
      </c>
      <c r="B64" s="90">
        <v>54.4</v>
      </c>
      <c r="C64" s="90">
        <v>859.52</v>
      </c>
      <c r="D64" s="90">
        <v>7.56</v>
      </c>
      <c r="E64" s="90">
        <v>411.26</v>
      </c>
      <c r="F64" s="90">
        <v>394.2</v>
      </c>
      <c r="G64" s="85">
        <v>0</v>
      </c>
      <c r="H64" s="88">
        <v>0</v>
      </c>
      <c r="I64" s="85"/>
      <c r="J64" s="85">
        <f t="shared" si="2"/>
        <v>448.26</v>
      </c>
    </row>
    <row r="65" s="70" customFormat="1" hidden="1" spans="1:10">
      <c r="A65" s="87" t="s">
        <v>192</v>
      </c>
      <c r="B65" s="90">
        <v>29.3</v>
      </c>
      <c r="C65" s="90">
        <v>462.94</v>
      </c>
      <c r="D65" s="90">
        <v>7.08</v>
      </c>
      <c r="E65" s="90">
        <v>207.44</v>
      </c>
      <c r="F65" s="90">
        <v>198.83</v>
      </c>
      <c r="G65" s="85">
        <v>0</v>
      </c>
      <c r="H65" s="88">
        <v>0</v>
      </c>
      <c r="I65" s="85"/>
      <c r="J65" s="85">
        <f t="shared" si="2"/>
        <v>255.5</v>
      </c>
    </row>
    <row r="66" s="70" customFormat="1" hidden="1" spans="1:10">
      <c r="A66" s="87" t="s">
        <v>193</v>
      </c>
      <c r="B66" s="90">
        <v>40.2</v>
      </c>
      <c r="C66" s="90">
        <v>635.16</v>
      </c>
      <c r="D66" s="90">
        <v>7.56</v>
      </c>
      <c r="E66" s="90">
        <v>303.91</v>
      </c>
      <c r="F66" s="90">
        <v>291.3</v>
      </c>
      <c r="G66" s="85">
        <v>0</v>
      </c>
      <c r="H66" s="88">
        <v>0</v>
      </c>
      <c r="I66" s="85"/>
      <c r="J66" s="85">
        <f t="shared" si="2"/>
        <v>331.25</v>
      </c>
    </row>
    <row r="67" s="70" customFormat="1" hidden="1" spans="1:10">
      <c r="A67" s="87" t="s">
        <v>194</v>
      </c>
      <c r="B67" s="90">
        <v>37.6</v>
      </c>
      <c r="C67" s="90">
        <v>594.08</v>
      </c>
      <c r="D67" s="90">
        <v>7.08</v>
      </c>
      <c r="E67" s="90">
        <v>266.21</v>
      </c>
      <c r="F67" s="90">
        <v>255.17</v>
      </c>
      <c r="G67" s="85">
        <v>0</v>
      </c>
      <c r="H67" s="88">
        <v>0</v>
      </c>
      <c r="I67" s="85"/>
      <c r="J67" s="85">
        <f t="shared" si="2"/>
        <v>327.87</v>
      </c>
    </row>
    <row r="68" s="70" customFormat="1" hidden="1" spans="1:10">
      <c r="A68" s="86" t="s">
        <v>47</v>
      </c>
      <c r="B68" s="91">
        <f>SUM(B69:B72)</f>
        <v>78.2</v>
      </c>
      <c r="C68" s="91">
        <f t="shared" ref="C68:I68" si="8">SUM(C69:C72)</f>
        <v>1235.56</v>
      </c>
      <c r="D68" s="91"/>
      <c r="E68" s="91">
        <f t="shared" si="8"/>
        <v>454.26</v>
      </c>
      <c r="F68" s="91">
        <f t="shared" si="8"/>
        <v>435.41</v>
      </c>
      <c r="G68" s="91">
        <f t="shared" si="8"/>
        <v>24.84</v>
      </c>
      <c r="H68" s="91">
        <f t="shared" si="8"/>
        <v>389.85</v>
      </c>
      <c r="I68" s="91">
        <f t="shared" si="8"/>
        <v>45.56</v>
      </c>
      <c r="J68" s="83">
        <f t="shared" si="2"/>
        <v>781.3</v>
      </c>
    </row>
    <row r="69" s="70" customFormat="1" hidden="1" spans="1:10">
      <c r="A69" s="87" t="s">
        <v>195</v>
      </c>
      <c r="B69" s="91"/>
      <c r="C69" s="91"/>
      <c r="D69" s="91"/>
      <c r="E69" s="91"/>
      <c r="F69" s="91"/>
      <c r="G69" s="85">
        <v>24.84</v>
      </c>
      <c r="H69" s="88">
        <v>389.85</v>
      </c>
      <c r="I69" s="85">
        <v>45.56</v>
      </c>
      <c r="J69" s="85">
        <f t="shared" si="2"/>
        <v>0</v>
      </c>
    </row>
    <row r="70" s="70" customFormat="1" hidden="1" spans="1:10">
      <c r="A70" s="87" t="s">
        <v>196</v>
      </c>
      <c r="B70" s="90">
        <v>36.5</v>
      </c>
      <c r="C70" s="90">
        <v>576.7</v>
      </c>
      <c r="D70" s="90">
        <v>4.45</v>
      </c>
      <c r="E70" s="90">
        <v>162.43</v>
      </c>
      <c r="F70" s="90">
        <v>155.69</v>
      </c>
      <c r="G70" s="85">
        <v>0</v>
      </c>
      <c r="H70" s="88">
        <v>0</v>
      </c>
      <c r="I70" s="85"/>
      <c r="J70" s="85">
        <f t="shared" si="2"/>
        <v>414.27</v>
      </c>
    </row>
    <row r="71" s="70" customFormat="1" hidden="1" spans="1:10">
      <c r="A71" s="87" t="s">
        <v>197</v>
      </c>
      <c r="B71" s="90">
        <v>13.7</v>
      </c>
      <c r="C71" s="90">
        <v>216.46</v>
      </c>
      <c r="D71" s="90">
        <v>4.89</v>
      </c>
      <c r="E71" s="90">
        <v>66.99</v>
      </c>
      <c r="F71" s="90">
        <v>64.21</v>
      </c>
      <c r="G71" s="85">
        <v>0</v>
      </c>
      <c r="H71" s="88">
        <v>0</v>
      </c>
      <c r="I71" s="85"/>
      <c r="J71" s="85">
        <f t="shared" si="2"/>
        <v>149.47</v>
      </c>
    </row>
    <row r="72" s="70" customFormat="1" hidden="1" spans="1:10">
      <c r="A72" s="87" t="s">
        <v>198</v>
      </c>
      <c r="B72" s="90">
        <v>28</v>
      </c>
      <c r="C72" s="90">
        <v>442.4</v>
      </c>
      <c r="D72" s="90">
        <v>8.03</v>
      </c>
      <c r="E72" s="90">
        <v>224.84</v>
      </c>
      <c r="F72" s="90">
        <v>215.51</v>
      </c>
      <c r="G72" s="85">
        <v>0</v>
      </c>
      <c r="H72" s="88">
        <v>0</v>
      </c>
      <c r="I72" s="85"/>
      <c r="J72" s="85">
        <f t="shared" ref="J72:J135" si="9">C72-E72</f>
        <v>217.56</v>
      </c>
    </row>
    <row r="73" s="70" customFormat="1" hidden="1" spans="1:10">
      <c r="A73" s="86" t="s">
        <v>48</v>
      </c>
      <c r="B73" s="91">
        <f>SUM(B74:B77)</f>
        <v>150</v>
      </c>
      <c r="C73" s="91">
        <f t="shared" ref="C73:I73" si="10">SUM(C74:C77)</f>
        <v>2370</v>
      </c>
      <c r="D73" s="91"/>
      <c r="E73" s="91">
        <f t="shared" si="10"/>
        <v>960.33</v>
      </c>
      <c r="F73" s="91">
        <f t="shared" si="10"/>
        <v>920.49</v>
      </c>
      <c r="G73" s="91">
        <f t="shared" si="10"/>
        <v>73.41</v>
      </c>
      <c r="H73" s="91">
        <f t="shared" si="10"/>
        <v>795.93</v>
      </c>
      <c r="I73" s="91">
        <f t="shared" si="10"/>
        <v>124.56</v>
      </c>
      <c r="J73" s="83">
        <f t="shared" si="9"/>
        <v>1409.67</v>
      </c>
    </row>
    <row r="74" s="70" customFormat="1" hidden="1" spans="1:10">
      <c r="A74" s="87" t="s">
        <v>199</v>
      </c>
      <c r="B74" s="91"/>
      <c r="C74" s="91"/>
      <c r="D74" s="91"/>
      <c r="E74" s="91"/>
      <c r="F74" s="91"/>
      <c r="G74" s="85">
        <v>73.41</v>
      </c>
      <c r="H74" s="88">
        <v>795.93</v>
      </c>
      <c r="I74" s="85">
        <v>124.56</v>
      </c>
      <c r="J74" s="85">
        <f t="shared" si="9"/>
        <v>0</v>
      </c>
    </row>
    <row r="75" s="70" customFormat="1" hidden="1" spans="1:10">
      <c r="A75" s="87" t="s">
        <v>200</v>
      </c>
      <c r="B75" s="90">
        <v>62.9</v>
      </c>
      <c r="C75" s="90">
        <v>993.82</v>
      </c>
      <c r="D75" s="90">
        <v>6.6</v>
      </c>
      <c r="E75" s="90">
        <v>415.14</v>
      </c>
      <c r="F75" s="90">
        <v>397.92</v>
      </c>
      <c r="G75" s="85">
        <v>0</v>
      </c>
      <c r="H75" s="88">
        <v>0</v>
      </c>
      <c r="I75" s="85"/>
      <c r="J75" s="85">
        <f t="shared" si="9"/>
        <v>578.68</v>
      </c>
    </row>
    <row r="76" s="70" customFormat="1" hidden="1" spans="1:10">
      <c r="A76" s="87" t="s">
        <v>201</v>
      </c>
      <c r="B76" s="90">
        <v>47</v>
      </c>
      <c r="C76" s="90">
        <v>742.6</v>
      </c>
      <c r="D76" s="90">
        <v>6.6</v>
      </c>
      <c r="E76" s="90">
        <v>310.2</v>
      </c>
      <c r="F76" s="90">
        <v>297.33</v>
      </c>
      <c r="G76" s="85">
        <v>0</v>
      </c>
      <c r="H76" s="88">
        <v>0</v>
      </c>
      <c r="I76" s="85"/>
      <c r="J76" s="85">
        <f t="shared" si="9"/>
        <v>432.4</v>
      </c>
    </row>
    <row r="77" s="70" customFormat="1" hidden="1" spans="1:10">
      <c r="A77" s="87" t="s">
        <v>202</v>
      </c>
      <c r="B77" s="90">
        <v>40.1</v>
      </c>
      <c r="C77" s="90">
        <v>633.58</v>
      </c>
      <c r="D77" s="90">
        <v>5.86</v>
      </c>
      <c r="E77" s="90">
        <v>234.99</v>
      </c>
      <c r="F77" s="90">
        <v>225.24</v>
      </c>
      <c r="G77" s="85">
        <v>0</v>
      </c>
      <c r="H77" s="88">
        <v>0</v>
      </c>
      <c r="I77" s="85"/>
      <c r="J77" s="85">
        <f t="shared" si="9"/>
        <v>398.59</v>
      </c>
    </row>
    <row r="78" s="70" customFormat="1" hidden="1" spans="1:10">
      <c r="A78" s="86" t="s">
        <v>49</v>
      </c>
      <c r="B78" s="91">
        <f>SUM(B79:B82)</f>
        <v>93.6</v>
      </c>
      <c r="C78" s="91">
        <f t="shared" ref="C78:I78" si="11">SUM(C79:C82)</f>
        <v>1478.88</v>
      </c>
      <c r="D78" s="91"/>
      <c r="E78" s="91">
        <f t="shared" si="11"/>
        <v>612.63</v>
      </c>
      <c r="F78" s="91">
        <f t="shared" si="11"/>
        <v>587.21</v>
      </c>
      <c r="G78" s="91">
        <f t="shared" si="11"/>
        <v>96.38</v>
      </c>
      <c r="H78" s="91">
        <f t="shared" si="11"/>
        <v>514.29</v>
      </c>
      <c r="I78" s="91">
        <f t="shared" si="11"/>
        <v>72.92</v>
      </c>
      <c r="J78" s="83">
        <f t="shared" si="9"/>
        <v>866.25</v>
      </c>
    </row>
    <row r="79" s="70" customFormat="1" hidden="1" spans="1:10">
      <c r="A79" s="87" t="s">
        <v>203</v>
      </c>
      <c r="B79" s="91"/>
      <c r="C79" s="91"/>
      <c r="D79" s="91"/>
      <c r="E79" s="91"/>
      <c r="F79" s="91"/>
      <c r="G79" s="85">
        <v>96.38</v>
      </c>
      <c r="H79" s="88">
        <v>514.29</v>
      </c>
      <c r="I79" s="85">
        <v>72.92</v>
      </c>
      <c r="J79" s="85">
        <f t="shared" si="9"/>
        <v>0</v>
      </c>
    </row>
    <row r="80" s="70" customFormat="1" hidden="1" spans="1:10">
      <c r="A80" s="87" t="s">
        <v>204</v>
      </c>
      <c r="B80" s="90">
        <v>55.8</v>
      </c>
      <c r="C80" s="90">
        <v>881.64</v>
      </c>
      <c r="D80" s="90">
        <v>6.48</v>
      </c>
      <c r="E80" s="90">
        <v>361.58</v>
      </c>
      <c r="F80" s="90">
        <v>346.58</v>
      </c>
      <c r="G80" s="85">
        <v>0</v>
      </c>
      <c r="H80" s="88">
        <v>0</v>
      </c>
      <c r="I80" s="85"/>
      <c r="J80" s="85">
        <f t="shared" si="9"/>
        <v>520.06</v>
      </c>
    </row>
    <row r="81" s="70" customFormat="1" hidden="1" spans="1:10">
      <c r="A81" s="87" t="s">
        <v>205</v>
      </c>
      <c r="B81" s="90">
        <v>18.7</v>
      </c>
      <c r="C81" s="90">
        <v>295.46</v>
      </c>
      <c r="D81" s="90">
        <v>6.96</v>
      </c>
      <c r="E81" s="90">
        <v>130.15</v>
      </c>
      <c r="F81" s="90">
        <v>124.75</v>
      </c>
      <c r="G81" s="85">
        <v>0</v>
      </c>
      <c r="H81" s="88">
        <v>0</v>
      </c>
      <c r="I81" s="85"/>
      <c r="J81" s="85">
        <f t="shared" si="9"/>
        <v>165.31</v>
      </c>
    </row>
    <row r="82" s="70" customFormat="1" hidden="1" spans="1:10">
      <c r="A82" s="87" t="s">
        <v>206</v>
      </c>
      <c r="B82" s="90">
        <v>19.1</v>
      </c>
      <c r="C82" s="90">
        <v>301.78</v>
      </c>
      <c r="D82" s="90">
        <v>6.33</v>
      </c>
      <c r="E82" s="90">
        <v>120.9</v>
      </c>
      <c r="F82" s="90">
        <v>115.88</v>
      </c>
      <c r="G82" s="85">
        <v>0</v>
      </c>
      <c r="H82" s="88">
        <v>0</v>
      </c>
      <c r="I82" s="85"/>
      <c r="J82" s="85">
        <f t="shared" si="9"/>
        <v>180.88</v>
      </c>
    </row>
    <row r="83" s="70" customFormat="1" hidden="1" spans="1:10">
      <c r="A83" s="86" t="s">
        <v>50</v>
      </c>
      <c r="B83" s="91">
        <f>SUM(B84:B86)</f>
        <v>132.1</v>
      </c>
      <c r="C83" s="91">
        <f t="shared" ref="C83:I83" si="12">SUM(C84:C86)</f>
        <v>2087.18</v>
      </c>
      <c r="D83" s="91"/>
      <c r="E83" s="91">
        <f t="shared" si="12"/>
        <v>798.85</v>
      </c>
      <c r="F83" s="91">
        <f t="shared" si="12"/>
        <v>765.71</v>
      </c>
      <c r="G83" s="91">
        <f t="shared" si="12"/>
        <v>20.32</v>
      </c>
      <c r="H83" s="91">
        <f t="shared" si="12"/>
        <v>674.92</v>
      </c>
      <c r="I83" s="91">
        <f t="shared" si="12"/>
        <v>90.79</v>
      </c>
      <c r="J83" s="83">
        <f t="shared" si="9"/>
        <v>1288.33</v>
      </c>
    </row>
    <row r="84" s="70" customFormat="1" hidden="1" spans="1:10">
      <c r="A84" s="87" t="s">
        <v>207</v>
      </c>
      <c r="B84" s="91"/>
      <c r="C84" s="91"/>
      <c r="D84" s="91"/>
      <c r="E84" s="91"/>
      <c r="F84" s="91"/>
      <c r="G84" s="85">
        <v>20.32</v>
      </c>
      <c r="H84" s="88">
        <v>674.92</v>
      </c>
      <c r="I84" s="85">
        <v>90.79</v>
      </c>
      <c r="J84" s="85">
        <f t="shared" si="9"/>
        <v>0</v>
      </c>
    </row>
    <row r="85" s="70" customFormat="1" hidden="1" spans="1:10">
      <c r="A85" s="87" t="s">
        <v>208</v>
      </c>
      <c r="B85" s="90">
        <v>68.3</v>
      </c>
      <c r="C85" s="90">
        <v>1079.14</v>
      </c>
      <c r="D85" s="90">
        <v>5.83</v>
      </c>
      <c r="E85" s="90">
        <v>398.19</v>
      </c>
      <c r="F85" s="90">
        <v>381.67</v>
      </c>
      <c r="G85" s="85">
        <v>0</v>
      </c>
      <c r="H85" s="88">
        <v>0</v>
      </c>
      <c r="I85" s="85"/>
      <c r="J85" s="85">
        <f t="shared" si="9"/>
        <v>680.95</v>
      </c>
    </row>
    <row r="86" s="70" customFormat="1" hidden="1" spans="1:10">
      <c r="A86" s="87" t="s">
        <v>209</v>
      </c>
      <c r="B86" s="90">
        <v>63.8</v>
      </c>
      <c r="C86" s="90">
        <v>1008.04</v>
      </c>
      <c r="D86" s="90">
        <v>6.28</v>
      </c>
      <c r="E86" s="90">
        <v>400.66</v>
      </c>
      <c r="F86" s="90">
        <v>384.04</v>
      </c>
      <c r="G86" s="85">
        <v>0</v>
      </c>
      <c r="H86" s="88">
        <v>0</v>
      </c>
      <c r="I86" s="85"/>
      <c r="J86" s="85">
        <f t="shared" si="9"/>
        <v>607.38</v>
      </c>
    </row>
    <row r="87" s="70" customFormat="1" hidden="1" spans="1:10">
      <c r="A87" s="86" t="s">
        <v>51</v>
      </c>
      <c r="B87" s="91">
        <f>SUM(B88:B90)</f>
        <v>132.4</v>
      </c>
      <c r="C87" s="91">
        <f t="shared" ref="C87:I87" si="13">SUM(C88:C90)</f>
        <v>2091.92</v>
      </c>
      <c r="D87" s="91"/>
      <c r="E87" s="91">
        <f t="shared" si="13"/>
        <v>958.98</v>
      </c>
      <c r="F87" s="91">
        <f t="shared" si="13"/>
        <v>919.19</v>
      </c>
      <c r="G87" s="91">
        <f t="shared" si="13"/>
        <v>23.15</v>
      </c>
      <c r="H87" s="91">
        <f t="shared" si="13"/>
        <v>811.73</v>
      </c>
      <c r="I87" s="91">
        <f t="shared" si="13"/>
        <v>107.46</v>
      </c>
      <c r="J87" s="83">
        <f t="shared" si="9"/>
        <v>1132.94</v>
      </c>
    </row>
    <row r="88" s="70" customFormat="1" hidden="1" spans="1:10">
      <c r="A88" s="87" t="s">
        <v>210</v>
      </c>
      <c r="B88" s="91"/>
      <c r="C88" s="91"/>
      <c r="D88" s="91"/>
      <c r="E88" s="91"/>
      <c r="F88" s="91"/>
      <c r="G88" s="85">
        <v>23.15</v>
      </c>
      <c r="H88" s="88">
        <v>811.73</v>
      </c>
      <c r="I88" s="85">
        <v>107.46</v>
      </c>
      <c r="J88" s="85">
        <f t="shared" si="9"/>
        <v>0</v>
      </c>
    </row>
    <row r="89" s="70" customFormat="1" hidden="1" spans="1:10">
      <c r="A89" s="87" t="s">
        <v>211</v>
      </c>
      <c r="B89" s="90">
        <v>51.8</v>
      </c>
      <c r="C89" s="90">
        <v>818.44</v>
      </c>
      <c r="D89" s="90">
        <v>7.45</v>
      </c>
      <c r="E89" s="90">
        <v>385.91</v>
      </c>
      <c r="F89" s="90">
        <v>369.9</v>
      </c>
      <c r="G89" s="85">
        <v>0</v>
      </c>
      <c r="H89" s="88">
        <v>0</v>
      </c>
      <c r="I89" s="85"/>
      <c r="J89" s="85">
        <f t="shared" si="9"/>
        <v>432.53</v>
      </c>
    </row>
    <row r="90" s="70" customFormat="1" hidden="1" spans="1:10">
      <c r="A90" s="87" t="s">
        <v>212</v>
      </c>
      <c r="B90" s="90">
        <v>80.6</v>
      </c>
      <c r="C90" s="90">
        <v>1273.48</v>
      </c>
      <c r="D90" s="90">
        <v>7.11</v>
      </c>
      <c r="E90" s="90">
        <v>573.07</v>
      </c>
      <c r="F90" s="90">
        <v>549.29</v>
      </c>
      <c r="G90" s="85">
        <v>0</v>
      </c>
      <c r="H90" s="88">
        <v>0</v>
      </c>
      <c r="I90" s="85"/>
      <c r="J90" s="85">
        <f t="shared" si="9"/>
        <v>700.41</v>
      </c>
    </row>
    <row r="91" s="70" customFormat="1" hidden="1" spans="1:10">
      <c r="A91" s="86" t="s">
        <v>52</v>
      </c>
      <c r="B91" s="91">
        <f>SUM(B92:B96)</f>
        <v>121.4</v>
      </c>
      <c r="C91" s="91">
        <f t="shared" ref="C91:I91" si="14">SUM(C92:C96)</f>
        <v>1918.12</v>
      </c>
      <c r="D91" s="91"/>
      <c r="E91" s="91">
        <f t="shared" si="14"/>
        <v>746.35</v>
      </c>
      <c r="F91" s="91">
        <f t="shared" si="14"/>
        <v>715.39</v>
      </c>
      <c r="G91" s="91">
        <f t="shared" si="14"/>
        <v>41.01</v>
      </c>
      <c r="H91" s="91">
        <f t="shared" si="14"/>
        <v>631.58</v>
      </c>
      <c r="I91" s="91">
        <f t="shared" si="14"/>
        <v>83.81</v>
      </c>
      <c r="J91" s="83">
        <f t="shared" si="9"/>
        <v>1171.77</v>
      </c>
    </row>
    <row r="92" s="70" customFormat="1" hidden="1" spans="1:10">
      <c r="A92" s="87" t="s">
        <v>213</v>
      </c>
      <c r="B92" s="91"/>
      <c r="C92" s="91"/>
      <c r="D92" s="91"/>
      <c r="E92" s="91"/>
      <c r="F92" s="91"/>
      <c r="G92" s="85">
        <v>41.01</v>
      </c>
      <c r="H92" s="88">
        <v>631.58</v>
      </c>
      <c r="I92" s="85">
        <v>83.81</v>
      </c>
      <c r="J92" s="85">
        <f t="shared" si="9"/>
        <v>0</v>
      </c>
    </row>
    <row r="93" s="70" customFormat="1" hidden="1" spans="1:10">
      <c r="A93" s="87" t="s">
        <v>214</v>
      </c>
      <c r="B93" s="90">
        <v>69.3</v>
      </c>
      <c r="C93" s="90">
        <v>1094.94</v>
      </c>
      <c r="D93" s="90">
        <v>6.02</v>
      </c>
      <c r="E93" s="90">
        <v>417.19</v>
      </c>
      <c r="F93" s="90">
        <v>399.88</v>
      </c>
      <c r="G93" s="85">
        <v>0</v>
      </c>
      <c r="H93" s="88">
        <v>0</v>
      </c>
      <c r="I93" s="85"/>
      <c r="J93" s="85">
        <f t="shared" si="9"/>
        <v>677.75</v>
      </c>
    </row>
    <row r="94" s="70" customFormat="1" hidden="1" spans="1:10">
      <c r="A94" s="87" t="s">
        <v>215</v>
      </c>
      <c r="B94" s="90">
        <v>17</v>
      </c>
      <c r="C94" s="90">
        <v>268.6</v>
      </c>
      <c r="D94" s="90">
        <v>5.04</v>
      </c>
      <c r="E94" s="90">
        <v>85.68</v>
      </c>
      <c r="F94" s="90">
        <v>82.13</v>
      </c>
      <c r="G94" s="85">
        <v>0</v>
      </c>
      <c r="H94" s="88">
        <v>0</v>
      </c>
      <c r="I94" s="85"/>
      <c r="J94" s="85">
        <f t="shared" si="9"/>
        <v>182.92</v>
      </c>
    </row>
    <row r="95" s="70" customFormat="1" hidden="1" spans="1:10">
      <c r="A95" s="87" t="s">
        <v>216</v>
      </c>
      <c r="B95" s="90">
        <v>30.6</v>
      </c>
      <c r="C95" s="90">
        <v>483.48</v>
      </c>
      <c r="D95" s="90">
        <v>6.77</v>
      </c>
      <c r="E95" s="90">
        <v>207.16</v>
      </c>
      <c r="F95" s="90">
        <v>198.57</v>
      </c>
      <c r="G95" s="85">
        <v>0</v>
      </c>
      <c r="H95" s="88">
        <v>0</v>
      </c>
      <c r="I95" s="85"/>
      <c r="J95" s="85">
        <f t="shared" si="9"/>
        <v>276.32</v>
      </c>
    </row>
    <row r="96" s="70" customFormat="1" hidden="1" spans="1:10">
      <c r="A96" s="87" t="s">
        <v>217</v>
      </c>
      <c r="B96" s="90">
        <v>4.5</v>
      </c>
      <c r="C96" s="90">
        <v>71.1</v>
      </c>
      <c r="D96" s="90">
        <v>8.07</v>
      </c>
      <c r="E96" s="90">
        <v>36.32</v>
      </c>
      <c r="F96" s="90">
        <v>34.81</v>
      </c>
      <c r="G96" s="85">
        <v>0</v>
      </c>
      <c r="H96" s="88">
        <v>0</v>
      </c>
      <c r="I96" s="85"/>
      <c r="J96" s="85">
        <f t="shared" si="9"/>
        <v>34.78</v>
      </c>
    </row>
    <row r="97" s="70" customFormat="1" hidden="1" spans="1:10">
      <c r="A97" s="86" t="s">
        <v>53</v>
      </c>
      <c r="B97" s="91">
        <f>SUM(B98:B101)</f>
        <v>196</v>
      </c>
      <c r="C97" s="91">
        <f t="shared" ref="C97:I97" si="15">SUM(C98:C101)</f>
        <v>3096.8</v>
      </c>
      <c r="D97" s="91"/>
      <c r="E97" s="91">
        <f t="shared" si="15"/>
        <v>1433.25</v>
      </c>
      <c r="F97" s="91">
        <f t="shared" si="15"/>
        <v>1373.78</v>
      </c>
      <c r="G97" s="91">
        <f t="shared" si="15"/>
        <v>166.43</v>
      </c>
      <c r="H97" s="91">
        <f t="shared" si="15"/>
        <v>1206.4</v>
      </c>
      <c r="I97" s="91">
        <f t="shared" si="15"/>
        <v>167.38</v>
      </c>
      <c r="J97" s="83">
        <f t="shared" si="9"/>
        <v>1663.55</v>
      </c>
    </row>
    <row r="98" s="70" customFormat="1" hidden="1" spans="1:10">
      <c r="A98" s="87" t="s">
        <v>218</v>
      </c>
      <c r="B98" s="91"/>
      <c r="C98" s="91"/>
      <c r="D98" s="91"/>
      <c r="E98" s="91"/>
      <c r="F98" s="91"/>
      <c r="G98" s="85">
        <v>166.43</v>
      </c>
      <c r="H98" s="88">
        <v>1206.4</v>
      </c>
      <c r="I98" s="85">
        <v>167.38</v>
      </c>
      <c r="J98" s="85">
        <f t="shared" si="9"/>
        <v>0</v>
      </c>
    </row>
    <row r="99" s="70" customFormat="1" hidden="1" spans="1:10">
      <c r="A99" s="87" t="s">
        <v>219</v>
      </c>
      <c r="B99" s="90">
        <v>72.1</v>
      </c>
      <c r="C99" s="90">
        <v>1139.18</v>
      </c>
      <c r="D99" s="90">
        <v>7.27</v>
      </c>
      <c r="E99" s="90">
        <v>524.17</v>
      </c>
      <c r="F99" s="90">
        <v>502.42</v>
      </c>
      <c r="G99" s="85">
        <v>0</v>
      </c>
      <c r="H99" s="88">
        <v>0</v>
      </c>
      <c r="I99" s="85"/>
      <c r="J99" s="85">
        <f t="shared" si="9"/>
        <v>615.01</v>
      </c>
    </row>
    <row r="100" s="70" customFormat="1" hidden="1" spans="1:10">
      <c r="A100" s="87" t="s">
        <v>220</v>
      </c>
      <c r="B100" s="90">
        <v>61.5</v>
      </c>
      <c r="C100" s="90">
        <v>971.7</v>
      </c>
      <c r="D100" s="90">
        <v>7.72</v>
      </c>
      <c r="E100" s="90">
        <v>474.78</v>
      </c>
      <c r="F100" s="90">
        <v>455.08</v>
      </c>
      <c r="G100" s="85">
        <v>0</v>
      </c>
      <c r="H100" s="88">
        <v>0</v>
      </c>
      <c r="I100" s="85"/>
      <c r="J100" s="85">
        <f t="shared" si="9"/>
        <v>496.92</v>
      </c>
    </row>
    <row r="101" s="70" customFormat="1" hidden="1" spans="1:10">
      <c r="A101" s="87" t="s">
        <v>221</v>
      </c>
      <c r="B101" s="90">
        <v>62.4</v>
      </c>
      <c r="C101" s="90">
        <v>985.92</v>
      </c>
      <c r="D101" s="90">
        <v>6.96</v>
      </c>
      <c r="E101" s="90">
        <v>434.3</v>
      </c>
      <c r="F101" s="90">
        <v>416.28</v>
      </c>
      <c r="G101" s="85">
        <v>0</v>
      </c>
      <c r="H101" s="88">
        <v>0</v>
      </c>
      <c r="I101" s="85"/>
      <c r="J101" s="85">
        <f t="shared" si="9"/>
        <v>551.62</v>
      </c>
    </row>
    <row r="102" s="70" customFormat="1" hidden="1" spans="1:10">
      <c r="A102" s="86" t="s">
        <v>54</v>
      </c>
      <c r="B102" s="91">
        <f>SUM(B103:B106)</f>
        <v>203.5</v>
      </c>
      <c r="C102" s="91">
        <f t="shared" ref="C102:I102" si="16">SUM(C103:C106)</f>
        <v>3215.3</v>
      </c>
      <c r="D102" s="91"/>
      <c r="E102" s="91">
        <f t="shared" si="16"/>
        <v>1647.32</v>
      </c>
      <c r="F102" s="91">
        <f t="shared" si="16"/>
        <v>1578.98</v>
      </c>
      <c r="G102" s="91">
        <f t="shared" si="16"/>
        <v>67.62</v>
      </c>
      <c r="H102" s="91">
        <f t="shared" si="16"/>
        <v>1350.76</v>
      </c>
      <c r="I102" s="91">
        <f t="shared" si="16"/>
        <v>228.22</v>
      </c>
      <c r="J102" s="83">
        <f t="shared" si="9"/>
        <v>1567.98</v>
      </c>
    </row>
    <row r="103" s="70" customFormat="1" hidden="1" spans="1:10">
      <c r="A103" s="87" t="s">
        <v>222</v>
      </c>
      <c r="B103" s="91"/>
      <c r="C103" s="91"/>
      <c r="D103" s="91"/>
      <c r="E103" s="91"/>
      <c r="F103" s="91"/>
      <c r="G103" s="85">
        <v>67.62</v>
      </c>
      <c r="H103" s="88">
        <v>1350.76</v>
      </c>
      <c r="I103" s="85">
        <v>228.22</v>
      </c>
      <c r="J103" s="85">
        <f t="shared" si="9"/>
        <v>0</v>
      </c>
    </row>
    <row r="104" s="70" customFormat="1" hidden="1" spans="1:10">
      <c r="A104" s="87" t="s">
        <v>223</v>
      </c>
      <c r="B104" s="90">
        <v>81.1</v>
      </c>
      <c r="C104" s="90">
        <v>1281.38</v>
      </c>
      <c r="D104" s="90">
        <v>5.81</v>
      </c>
      <c r="E104" s="90">
        <v>471.19</v>
      </c>
      <c r="F104" s="90">
        <v>451.64</v>
      </c>
      <c r="G104" s="85">
        <v>0</v>
      </c>
      <c r="H104" s="88">
        <v>0</v>
      </c>
      <c r="I104" s="85"/>
      <c r="J104" s="85">
        <f t="shared" si="9"/>
        <v>810.19</v>
      </c>
    </row>
    <row r="105" s="70" customFormat="1" hidden="1" spans="1:10">
      <c r="A105" s="87" t="s">
        <v>224</v>
      </c>
      <c r="B105" s="90">
        <v>87.5</v>
      </c>
      <c r="C105" s="90">
        <v>1382.5</v>
      </c>
      <c r="D105" s="90">
        <v>9.78</v>
      </c>
      <c r="E105" s="90">
        <v>855.75</v>
      </c>
      <c r="F105" s="90">
        <v>820.25</v>
      </c>
      <c r="G105" s="85">
        <v>0</v>
      </c>
      <c r="H105" s="88">
        <v>0</v>
      </c>
      <c r="I105" s="85"/>
      <c r="J105" s="85">
        <f t="shared" si="9"/>
        <v>526.75</v>
      </c>
    </row>
    <row r="106" s="70" customFormat="1" hidden="1" spans="1:10">
      <c r="A106" s="87" t="s">
        <v>225</v>
      </c>
      <c r="B106" s="90">
        <v>34.9</v>
      </c>
      <c r="C106" s="90">
        <v>551.42</v>
      </c>
      <c r="D106" s="90">
        <v>9.18</v>
      </c>
      <c r="E106" s="90">
        <v>320.38</v>
      </c>
      <c r="F106" s="90">
        <v>307.09</v>
      </c>
      <c r="G106" s="85">
        <v>0</v>
      </c>
      <c r="H106" s="88">
        <v>0</v>
      </c>
      <c r="I106" s="85"/>
      <c r="J106" s="85">
        <f t="shared" si="9"/>
        <v>231.04</v>
      </c>
    </row>
    <row r="107" s="70" customFormat="1" hidden="1" spans="1:10">
      <c r="A107" s="86" t="s">
        <v>55</v>
      </c>
      <c r="B107" s="91">
        <f>SUM(B108:B110)</f>
        <v>89.3</v>
      </c>
      <c r="C107" s="91">
        <f t="shared" ref="C107:I107" si="17">SUM(C108:C110)</f>
        <v>1410.94</v>
      </c>
      <c r="D107" s="91"/>
      <c r="E107" s="91">
        <f t="shared" si="17"/>
        <v>618.85</v>
      </c>
      <c r="F107" s="91">
        <f t="shared" si="17"/>
        <v>593.17</v>
      </c>
      <c r="G107" s="91">
        <f t="shared" si="17"/>
        <v>60.97</v>
      </c>
      <c r="H107" s="91">
        <f t="shared" si="17"/>
        <v>518.09</v>
      </c>
      <c r="I107" s="91">
        <f t="shared" si="17"/>
        <v>75.08</v>
      </c>
      <c r="J107" s="83">
        <f t="shared" si="9"/>
        <v>792.09</v>
      </c>
    </row>
    <row r="108" s="70" customFormat="1" hidden="1" spans="1:10">
      <c r="A108" s="87" t="s">
        <v>226</v>
      </c>
      <c r="B108" s="91"/>
      <c r="C108" s="91"/>
      <c r="D108" s="91"/>
      <c r="E108" s="91"/>
      <c r="F108" s="91"/>
      <c r="G108" s="85">
        <v>60.97</v>
      </c>
      <c r="H108" s="88">
        <v>518.09</v>
      </c>
      <c r="I108" s="85">
        <v>75.08</v>
      </c>
      <c r="J108" s="85">
        <f t="shared" si="9"/>
        <v>0</v>
      </c>
    </row>
    <row r="109" s="70" customFormat="1" hidden="1" spans="1:10">
      <c r="A109" s="87" t="s">
        <v>227</v>
      </c>
      <c r="B109" s="90">
        <v>63.3</v>
      </c>
      <c r="C109" s="90">
        <v>1000.14</v>
      </c>
      <c r="D109" s="90">
        <v>6.93</v>
      </c>
      <c r="E109" s="90">
        <v>438.67</v>
      </c>
      <c r="F109" s="90">
        <v>420.47</v>
      </c>
      <c r="G109" s="85">
        <v>0</v>
      </c>
      <c r="H109" s="88">
        <v>0</v>
      </c>
      <c r="I109" s="85"/>
      <c r="J109" s="85">
        <f t="shared" si="9"/>
        <v>561.47</v>
      </c>
    </row>
    <row r="110" s="70" customFormat="1" hidden="1" spans="1:10">
      <c r="A110" s="87" t="s">
        <v>228</v>
      </c>
      <c r="B110" s="90">
        <v>26</v>
      </c>
      <c r="C110" s="90">
        <v>410.8</v>
      </c>
      <c r="D110" s="90">
        <v>6.93</v>
      </c>
      <c r="E110" s="90">
        <v>180.18</v>
      </c>
      <c r="F110" s="90">
        <v>172.7</v>
      </c>
      <c r="G110" s="85">
        <v>0</v>
      </c>
      <c r="H110" s="88">
        <v>0</v>
      </c>
      <c r="I110" s="85"/>
      <c r="J110" s="85">
        <f t="shared" si="9"/>
        <v>230.62</v>
      </c>
    </row>
    <row r="111" s="70" customFormat="1" hidden="1" spans="1:10">
      <c r="A111" s="86" t="s">
        <v>56</v>
      </c>
      <c r="B111" s="91">
        <f>SUM(B112:B114)</f>
        <v>183.6</v>
      </c>
      <c r="C111" s="91">
        <f t="shared" ref="C111:I111" si="18">SUM(C112:C114)</f>
        <v>2900.88</v>
      </c>
      <c r="D111" s="91"/>
      <c r="E111" s="91">
        <f t="shared" si="18"/>
        <v>1278.67</v>
      </c>
      <c r="F111" s="91">
        <f t="shared" si="18"/>
        <v>1225.62</v>
      </c>
      <c r="G111" s="91">
        <f t="shared" si="18"/>
        <v>74.19</v>
      </c>
      <c r="H111" s="91">
        <f t="shared" si="18"/>
        <v>1073.18</v>
      </c>
      <c r="I111" s="91">
        <f t="shared" si="18"/>
        <v>152.44</v>
      </c>
      <c r="J111" s="83">
        <f t="shared" si="9"/>
        <v>1622.21</v>
      </c>
    </row>
    <row r="112" s="70" customFormat="1" hidden="1" spans="1:10">
      <c r="A112" s="87" t="s">
        <v>229</v>
      </c>
      <c r="B112" s="91"/>
      <c r="C112" s="91"/>
      <c r="D112" s="91"/>
      <c r="E112" s="91"/>
      <c r="F112" s="91"/>
      <c r="G112" s="85">
        <v>74.19</v>
      </c>
      <c r="H112" s="88">
        <v>1073.18</v>
      </c>
      <c r="I112" s="85">
        <v>152.44</v>
      </c>
      <c r="J112" s="85">
        <f t="shared" si="9"/>
        <v>0</v>
      </c>
    </row>
    <row r="113" s="70" customFormat="1" hidden="1" spans="1:10">
      <c r="A113" s="87" t="s">
        <v>230</v>
      </c>
      <c r="B113" s="90">
        <v>78.6</v>
      </c>
      <c r="C113" s="90">
        <v>1241.88</v>
      </c>
      <c r="D113" s="90">
        <v>6.81</v>
      </c>
      <c r="E113" s="90">
        <v>535.27</v>
      </c>
      <c r="F113" s="90">
        <v>513.06</v>
      </c>
      <c r="G113" s="85">
        <v>0</v>
      </c>
      <c r="H113" s="88">
        <v>0</v>
      </c>
      <c r="I113" s="85"/>
      <c r="J113" s="85">
        <f t="shared" si="9"/>
        <v>706.61</v>
      </c>
    </row>
    <row r="114" s="70" customFormat="1" hidden="1" spans="1:10">
      <c r="A114" s="87" t="s">
        <v>231</v>
      </c>
      <c r="B114" s="90">
        <v>105</v>
      </c>
      <c r="C114" s="90">
        <v>1659</v>
      </c>
      <c r="D114" s="90">
        <v>7.08</v>
      </c>
      <c r="E114" s="90">
        <v>743.4</v>
      </c>
      <c r="F114" s="90">
        <v>712.56</v>
      </c>
      <c r="G114" s="85">
        <v>0</v>
      </c>
      <c r="H114" s="88">
        <v>0</v>
      </c>
      <c r="I114" s="85"/>
      <c r="J114" s="85">
        <f t="shared" si="9"/>
        <v>915.6</v>
      </c>
    </row>
    <row r="115" s="70" customFormat="1" hidden="1" spans="1:10">
      <c r="A115" s="86" t="s">
        <v>57</v>
      </c>
      <c r="B115" s="91">
        <f>SUM(B116:B118)</f>
        <v>123</v>
      </c>
      <c r="C115" s="91">
        <f t="shared" ref="C115:I115" si="19">SUM(C116:C118)</f>
        <v>1943.4</v>
      </c>
      <c r="D115" s="91"/>
      <c r="E115" s="91">
        <f t="shared" si="19"/>
        <v>992.61</v>
      </c>
      <c r="F115" s="91">
        <f t="shared" si="19"/>
        <v>951.43</v>
      </c>
      <c r="G115" s="91">
        <f t="shared" si="19"/>
        <v>108.6</v>
      </c>
      <c r="H115" s="91">
        <f t="shared" si="19"/>
        <v>834.17</v>
      </c>
      <c r="I115" s="91">
        <f t="shared" si="19"/>
        <v>117.26</v>
      </c>
      <c r="J115" s="83">
        <f t="shared" si="9"/>
        <v>950.79</v>
      </c>
    </row>
    <row r="116" s="70" customFormat="1" hidden="1" spans="1:10">
      <c r="A116" s="87" t="s">
        <v>232</v>
      </c>
      <c r="B116" s="91"/>
      <c r="C116" s="91"/>
      <c r="D116" s="91"/>
      <c r="E116" s="91"/>
      <c r="F116" s="91"/>
      <c r="G116" s="85">
        <v>108.6</v>
      </c>
      <c r="H116" s="88">
        <v>834.17</v>
      </c>
      <c r="I116" s="85">
        <v>117.26</v>
      </c>
      <c r="J116" s="85">
        <f t="shared" si="9"/>
        <v>0</v>
      </c>
    </row>
    <row r="117" s="70" customFormat="1" hidden="1" spans="1:10">
      <c r="A117" s="87" t="s">
        <v>233</v>
      </c>
      <c r="B117" s="90">
        <v>73.8</v>
      </c>
      <c r="C117" s="90">
        <v>1166.04</v>
      </c>
      <c r="D117" s="90">
        <v>8.07</v>
      </c>
      <c r="E117" s="90">
        <v>595.57</v>
      </c>
      <c r="F117" s="90">
        <v>570.86</v>
      </c>
      <c r="G117" s="85">
        <v>0</v>
      </c>
      <c r="H117" s="88">
        <v>0</v>
      </c>
      <c r="I117" s="85"/>
      <c r="J117" s="85">
        <f t="shared" si="9"/>
        <v>570.47</v>
      </c>
    </row>
    <row r="118" s="70" customFormat="1" hidden="1" spans="1:10">
      <c r="A118" s="87" t="s">
        <v>234</v>
      </c>
      <c r="B118" s="90">
        <v>49.2</v>
      </c>
      <c r="C118" s="90">
        <v>777.36</v>
      </c>
      <c r="D118" s="90">
        <v>8.07</v>
      </c>
      <c r="E118" s="90">
        <v>397.04</v>
      </c>
      <c r="F118" s="90">
        <v>380.57</v>
      </c>
      <c r="G118" s="85">
        <v>0</v>
      </c>
      <c r="H118" s="88">
        <v>0</v>
      </c>
      <c r="I118" s="85"/>
      <c r="J118" s="85">
        <f t="shared" si="9"/>
        <v>380.32</v>
      </c>
    </row>
    <row r="119" s="70" customFormat="1" hidden="1" spans="1:10">
      <c r="A119" s="86" t="s">
        <v>58</v>
      </c>
      <c r="B119" s="91">
        <f>SUM(B120:B122)</f>
        <v>63.5</v>
      </c>
      <c r="C119" s="91">
        <f t="shared" ref="C119:I119" si="20">SUM(C120:C122)</f>
        <v>1003.3</v>
      </c>
      <c r="D119" s="91"/>
      <c r="E119" s="91">
        <f t="shared" si="20"/>
        <v>455.13</v>
      </c>
      <c r="F119" s="91">
        <f t="shared" si="20"/>
        <v>436.25</v>
      </c>
      <c r="G119" s="91">
        <f t="shared" si="20"/>
        <v>23.24</v>
      </c>
      <c r="H119" s="91">
        <f t="shared" si="20"/>
        <v>383.09</v>
      </c>
      <c r="I119" s="91">
        <f t="shared" si="20"/>
        <v>53.16</v>
      </c>
      <c r="J119" s="83">
        <f t="shared" si="9"/>
        <v>548.17</v>
      </c>
    </row>
    <row r="120" s="70" customFormat="1" hidden="1" spans="1:10">
      <c r="A120" s="87" t="s">
        <v>235</v>
      </c>
      <c r="B120" s="91"/>
      <c r="C120" s="91"/>
      <c r="D120" s="91"/>
      <c r="E120" s="91"/>
      <c r="F120" s="91"/>
      <c r="G120" s="85">
        <v>23.24</v>
      </c>
      <c r="H120" s="88">
        <v>383.09</v>
      </c>
      <c r="I120" s="85">
        <v>53.16</v>
      </c>
      <c r="J120" s="85">
        <f t="shared" si="9"/>
        <v>0</v>
      </c>
    </row>
    <row r="121" s="70" customFormat="1" hidden="1" spans="1:10">
      <c r="A121" s="87" t="s">
        <v>236</v>
      </c>
      <c r="B121" s="90">
        <v>36.6</v>
      </c>
      <c r="C121" s="90">
        <v>578.28</v>
      </c>
      <c r="D121" s="90">
        <v>7.43</v>
      </c>
      <c r="E121" s="90">
        <v>271.94</v>
      </c>
      <c r="F121" s="90">
        <v>260.66</v>
      </c>
      <c r="G121" s="85">
        <v>0</v>
      </c>
      <c r="H121" s="88">
        <v>0</v>
      </c>
      <c r="I121" s="85"/>
      <c r="J121" s="85">
        <f t="shared" si="9"/>
        <v>306.34</v>
      </c>
    </row>
    <row r="122" s="70" customFormat="1" hidden="1" spans="1:10">
      <c r="A122" s="87" t="s">
        <v>237</v>
      </c>
      <c r="B122" s="90">
        <v>26.9</v>
      </c>
      <c r="C122" s="90">
        <v>425.02</v>
      </c>
      <c r="D122" s="90">
        <v>6.81</v>
      </c>
      <c r="E122" s="90">
        <v>183.19</v>
      </c>
      <c r="F122" s="90">
        <v>175.59</v>
      </c>
      <c r="G122" s="85">
        <v>0</v>
      </c>
      <c r="H122" s="88">
        <v>0</v>
      </c>
      <c r="I122" s="85"/>
      <c r="J122" s="85">
        <f t="shared" si="9"/>
        <v>241.83</v>
      </c>
    </row>
    <row r="123" s="70" customFormat="1" hidden="1" spans="1:10">
      <c r="A123" s="86" t="s">
        <v>59</v>
      </c>
      <c r="B123" s="91">
        <f>SUM(B124:B126)</f>
        <v>116.8</v>
      </c>
      <c r="C123" s="91">
        <f t="shared" ref="C123:I123" si="21">SUM(C124:C126)</f>
        <v>1845.44</v>
      </c>
      <c r="D123" s="91"/>
      <c r="E123" s="91">
        <f t="shared" si="21"/>
        <v>928.79</v>
      </c>
      <c r="F123" s="91">
        <f t="shared" si="21"/>
        <v>890.26</v>
      </c>
      <c r="G123" s="91">
        <f t="shared" si="21"/>
        <v>22.21</v>
      </c>
      <c r="H123" s="91">
        <f t="shared" si="21"/>
        <v>774.79</v>
      </c>
      <c r="I123" s="91">
        <f t="shared" si="21"/>
        <v>115.47</v>
      </c>
      <c r="J123" s="83">
        <f t="shared" si="9"/>
        <v>916.65</v>
      </c>
    </row>
    <row r="124" s="70" customFormat="1" hidden="1" spans="1:10">
      <c r="A124" s="87" t="s">
        <v>238</v>
      </c>
      <c r="B124" s="91"/>
      <c r="C124" s="91"/>
      <c r="D124" s="91"/>
      <c r="E124" s="91"/>
      <c r="F124" s="91"/>
      <c r="G124" s="85">
        <v>22.21</v>
      </c>
      <c r="H124" s="88">
        <v>774.79</v>
      </c>
      <c r="I124" s="85">
        <v>115.47</v>
      </c>
      <c r="J124" s="85">
        <f t="shared" si="9"/>
        <v>0</v>
      </c>
    </row>
    <row r="125" s="70" customFormat="1" hidden="1" spans="1:10">
      <c r="A125" s="87" t="s">
        <v>239</v>
      </c>
      <c r="B125" s="90">
        <v>83.8</v>
      </c>
      <c r="C125" s="90">
        <v>1324.04</v>
      </c>
      <c r="D125" s="90">
        <v>7.24</v>
      </c>
      <c r="E125" s="90">
        <v>606.71</v>
      </c>
      <c r="F125" s="90">
        <v>581.54</v>
      </c>
      <c r="G125" s="85">
        <v>0</v>
      </c>
      <c r="H125" s="88">
        <v>0</v>
      </c>
      <c r="I125" s="85"/>
      <c r="J125" s="85">
        <f t="shared" si="9"/>
        <v>717.33</v>
      </c>
    </row>
    <row r="126" s="70" customFormat="1" hidden="1" spans="1:10">
      <c r="A126" s="87" t="s">
        <v>240</v>
      </c>
      <c r="B126" s="90">
        <v>33</v>
      </c>
      <c r="C126" s="90">
        <v>521.4</v>
      </c>
      <c r="D126" s="90">
        <v>9.76</v>
      </c>
      <c r="E126" s="90">
        <v>322.08</v>
      </c>
      <c r="F126" s="90">
        <v>308.72</v>
      </c>
      <c r="G126" s="85">
        <v>0</v>
      </c>
      <c r="H126" s="88">
        <v>0</v>
      </c>
      <c r="I126" s="85"/>
      <c r="J126" s="85">
        <f t="shared" si="9"/>
        <v>199.32</v>
      </c>
    </row>
    <row r="127" s="70" customFormat="1" hidden="1" spans="1:10">
      <c r="A127" s="86" t="s">
        <v>60</v>
      </c>
      <c r="B127" s="91">
        <f>SUM(B128:B129)</f>
        <v>92.9</v>
      </c>
      <c r="C127" s="91">
        <f t="shared" ref="C127:I127" si="22">SUM(C128:C129)</f>
        <v>1467.82</v>
      </c>
      <c r="D127" s="91"/>
      <c r="E127" s="91">
        <f t="shared" si="22"/>
        <v>613.14</v>
      </c>
      <c r="F127" s="91">
        <f t="shared" si="22"/>
        <v>587.7</v>
      </c>
      <c r="G127" s="91">
        <f t="shared" si="22"/>
        <v>8.92</v>
      </c>
      <c r="H127" s="91">
        <f t="shared" si="22"/>
        <v>508.37</v>
      </c>
      <c r="I127" s="91">
        <f t="shared" si="22"/>
        <v>79.33</v>
      </c>
      <c r="J127" s="83">
        <f t="shared" si="9"/>
        <v>854.68</v>
      </c>
    </row>
    <row r="128" s="70" customFormat="1" hidden="1" spans="1:10">
      <c r="A128" s="87" t="s">
        <v>241</v>
      </c>
      <c r="B128" s="91"/>
      <c r="C128" s="91"/>
      <c r="D128" s="91"/>
      <c r="E128" s="91"/>
      <c r="F128" s="91"/>
      <c r="G128" s="85">
        <v>8.92</v>
      </c>
      <c r="H128" s="88">
        <v>508.37</v>
      </c>
      <c r="I128" s="85">
        <v>79.33</v>
      </c>
      <c r="J128" s="85">
        <f t="shared" si="9"/>
        <v>0</v>
      </c>
    </row>
    <row r="129" s="70" customFormat="1" hidden="1" spans="1:10">
      <c r="A129" s="87" t="s">
        <v>242</v>
      </c>
      <c r="B129" s="90">
        <v>92.9</v>
      </c>
      <c r="C129" s="90">
        <v>1467.82</v>
      </c>
      <c r="D129" s="90">
        <v>6.6</v>
      </c>
      <c r="E129" s="90">
        <v>613.14</v>
      </c>
      <c r="F129" s="90">
        <v>587.7</v>
      </c>
      <c r="G129" s="85">
        <v>0</v>
      </c>
      <c r="H129" s="88">
        <v>0</v>
      </c>
      <c r="I129" s="85"/>
      <c r="J129" s="85">
        <f t="shared" si="9"/>
        <v>854.68</v>
      </c>
    </row>
    <row r="130" s="70" customFormat="1" hidden="1" spans="1:10">
      <c r="A130" s="86" t="s">
        <v>61</v>
      </c>
      <c r="B130" s="91">
        <f>SUM(B131:B144)</f>
        <v>94.6</v>
      </c>
      <c r="C130" s="91">
        <f t="shared" ref="C130:I130" si="23">SUM(C131:C144)</f>
        <v>1494.68</v>
      </c>
      <c r="D130" s="91"/>
      <c r="E130" s="91">
        <f t="shared" si="23"/>
        <v>809.75</v>
      </c>
      <c r="F130" s="91">
        <f t="shared" si="23"/>
        <v>776.15</v>
      </c>
      <c r="G130" s="91">
        <f t="shared" si="23"/>
        <v>100.35</v>
      </c>
      <c r="H130" s="91">
        <f t="shared" si="23"/>
        <v>681.41</v>
      </c>
      <c r="I130" s="91">
        <f t="shared" si="23"/>
        <v>94.74</v>
      </c>
      <c r="J130" s="83">
        <f t="shared" si="9"/>
        <v>684.93</v>
      </c>
    </row>
    <row r="131" s="70" customFormat="1" hidden="1" spans="1:10">
      <c r="A131" s="87" t="s">
        <v>243</v>
      </c>
      <c r="B131" s="91"/>
      <c r="C131" s="91"/>
      <c r="D131" s="91"/>
      <c r="E131" s="91"/>
      <c r="F131" s="91"/>
      <c r="G131" s="85">
        <v>100.35</v>
      </c>
      <c r="H131" s="88">
        <v>681.41</v>
      </c>
      <c r="I131" s="85">
        <v>94.74</v>
      </c>
      <c r="J131" s="85">
        <f t="shared" si="9"/>
        <v>0</v>
      </c>
    </row>
    <row r="132" s="70" customFormat="1" ht="12.95" hidden="1" customHeight="1" spans="1:10">
      <c r="A132" s="87" t="s">
        <v>244</v>
      </c>
      <c r="B132" s="90">
        <v>10.2</v>
      </c>
      <c r="C132" s="90">
        <v>161.16</v>
      </c>
      <c r="D132" s="90">
        <v>9.02</v>
      </c>
      <c r="E132" s="90">
        <v>92</v>
      </c>
      <c r="F132" s="90">
        <v>88.18</v>
      </c>
      <c r="G132" s="85">
        <v>0</v>
      </c>
      <c r="H132" s="88">
        <v>0</v>
      </c>
      <c r="I132" s="85"/>
      <c r="J132" s="85">
        <f t="shared" si="9"/>
        <v>69.16</v>
      </c>
    </row>
    <row r="133" s="70" customFormat="1" hidden="1" spans="1:10">
      <c r="A133" s="87" t="s">
        <v>245</v>
      </c>
      <c r="B133" s="90">
        <v>4.7</v>
      </c>
      <c r="C133" s="90">
        <v>74.26</v>
      </c>
      <c r="D133" s="90">
        <v>8.84</v>
      </c>
      <c r="E133" s="90">
        <v>41.55</v>
      </c>
      <c r="F133" s="90">
        <v>39.83</v>
      </c>
      <c r="G133" s="85">
        <v>0</v>
      </c>
      <c r="H133" s="88">
        <v>0</v>
      </c>
      <c r="I133" s="85"/>
      <c r="J133" s="85">
        <f t="shared" si="9"/>
        <v>32.71</v>
      </c>
    </row>
    <row r="134" s="70" customFormat="1" hidden="1" spans="1:10">
      <c r="A134" s="87" t="s">
        <v>246</v>
      </c>
      <c r="B134" s="90">
        <v>11.5</v>
      </c>
      <c r="C134" s="90">
        <v>181.7</v>
      </c>
      <c r="D134" s="90">
        <v>8.56</v>
      </c>
      <c r="E134" s="90">
        <v>98.44</v>
      </c>
      <c r="F134" s="90">
        <v>94.36</v>
      </c>
      <c r="G134" s="85">
        <v>0</v>
      </c>
      <c r="H134" s="88">
        <v>0</v>
      </c>
      <c r="I134" s="85"/>
      <c r="J134" s="85">
        <f t="shared" si="9"/>
        <v>83.26</v>
      </c>
    </row>
    <row r="135" s="70" customFormat="1" hidden="1" spans="1:10">
      <c r="A135" s="87" t="s">
        <v>247</v>
      </c>
      <c r="B135" s="90">
        <v>7.6</v>
      </c>
      <c r="C135" s="90">
        <v>120.08</v>
      </c>
      <c r="D135" s="90">
        <v>8.35</v>
      </c>
      <c r="E135" s="90">
        <v>63.46</v>
      </c>
      <c r="F135" s="90">
        <v>60.83</v>
      </c>
      <c r="G135" s="85">
        <v>0</v>
      </c>
      <c r="H135" s="88">
        <v>0</v>
      </c>
      <c r="I135" s="85"/>
      <c r="J135" s="85">
        <f t="shared" si="9"/>
        <v>56.62</v>
      </c>
    </row>
    <row r="136" s="70" customFormat="1" hidden="1" spans="1:10">
      <c r="A136" s="87" t="s">
        <v>248</v>
      </c>
      <c r="B136" s="90">
        <v>8.2</v>
      </c>
      <c r="C136" s="90">
        <v>129.56</v>
      </c>
      <c r="D136" s="90">
        <v>10.07</v>
      </c>
      <c r="E136" s="90">
        <v>82.57</v>
      </c>
      <c r="F136" s="90">
        <v>79.14</v>
      </c>
      <c r="G136" s="85">
        <v>0</v>
      </c>
      <c r="H136" s="88">
        <v>0</v>
      </c>
      <c r="I136" s="85"/>
      <c r="J136" s="85">
        <f t="shared" ref="J136:J199" si="24">C136-E136</f>
        <v>46.99</v>
      </c>
    </row>
    <row r="137" s="70" customFormat="1" hidden="1" spans="1:10">
      <c r="A137" s="87" t="s">
        <v>249</v>
      </c>
      <c r="B137" s="90">
        <v>7.4</v>
      </c>
      <c r="C137" s="90">
        <v>116.92</v>
      </c>
      <c r="D137" s="90">
        <v>8.72</v>
      </c>
      <c r="E137" s="90">
        <v>64.53</v>
      </c>
      <c r="F137" s="90">
        <v>61.85</v>
      </c>
      <c r="G137" s="85">
        <v>0</v>
      </c>
      <c r="H137" s="88">
        <v>0</v>
      </c>
      <c r="I137" s="85"/>
      <c r="J137" s="85">
        <f t="shared" si="24"/>
        <v>52.39</v>
      </c>
    </row>
    <row r="138" s="70" customFormat="1" hidden="1" spans="1:10">
      <c r="A138" s="87" t="s">
        <v>250</v>
      </c>
      <c r="B138" s="90">
        <v>8.1</v>
      </c>
      <c r="C138" s="90">
        <v>127.98</v>
      </c>
      <c r="D138" s="90">
        <v>8.07</v>
      </c>
      <c r="E138" s="90">
        <v>65.37</v>
      </c>
      <c r="F138" s="90">
        <v>62.66</v>
      </c>
      <c r="G138" s="85">
        <v>0</v>
      </c>
      <c r="H138" s="88">
        <v>0</v>
      </c>
      <c r="I138" s="85"/>
      <c r="J138" s="85">
        <f t="shared" si="24"/>
        <v>62.61</v>
      </c>
    </row>
    <row r="139" s="70" customFormat="1" hidden="1" spans="1:10">
      <c r="A139" s="87" t="s">
        <v>251</v>
      </c>
      <c r="B139" s="90">
        <v>6.1</v>
      </c>
      <c r="C139" s="90">
        <v>96.38</v>
      </c>
      <c r="D139" s="90">
        <v>8.08</v>
      </c>
      <c r="E139" s="90">
        <v>49.29</v>
      </c>
      <c r="F139" s="90">
        <v>47.24</v>
      </c>
      <c r="G139" s="85">
        <v>0</v>
      </c>
      <c r="H139" s="88">
        <v>0</v>
      </c>
      <c r="I139" s="85"/>
      <c r="J139" s="85">
        <f t="shared" si="24"/>
        <v>47.09</v>
      </c>
    </row>
    <row r="140" s="70" customFormat="1" hidden="1" spans="1:10">
      <c r="A140" s="87" t="s">
        <v>252</v>
      </c>
      <c r="B140" s="90">
        <v>6.1</v>
      </c>
      <c r="C140" s="90">
        <v>96.38</v>
      </c>
      <c r="D140" s="90">
        <v>8.4</v>
      </c>
      <c r="E140" s="90">
        <v>51.24</v>
      </c>
      <c r="F140" s="90">
        <v>49.11</v>
      </c>
      <c r="G140" s="85">
        <v>0</v>
      </c>
      <c r="H140" s="88">
        <v>0</v>
      </c>
      <c r="I140" s="85"/>
      <c r="J140" s="85">
        <f t="shared" si="24"/>
        <v>45.14</v>
      </c>
    </row>
    <row r="141" s="70" customFormat="1" hidden="1" spans="1:10">
      <c r="A141" s="87" t="s">
        <v>253</v>
      </c>
      <c r="B141" s="90">
        <v>4.3</v>
      </c>
      <c r="C141" s="90">
        <v>67.94</v>
      </c>
      <c r="D141" s="90">
        <v>8.4</v>
      </c>
      <c r="E141" s="90">
        <v>36.12</v>
      </c>
      <c r="F141" s="90">
        <v>34.62</v>
      </c>
      <c r="G141" s="85">
        <v>0</v>
      </c>
      <c r="H141" s="88">
        <v>0</v>
      </c>
      <c r="I141" s="85"/>
      <c r="J141" s="85">
        <f t="shared" si="24"/>
        <v>31.82</v>
      </c>
    </row>
    <row r="142" s="70" customFormat="1" hidden="1" spans="1:10">
      <c r="A142" s="87" t="s">
        <v>254</v>
      </c>
      <c r="B142" s="90">
        <v>7.8</v>
      </c>
      <c r="C142" s="90">
        <v>123.24</v>
      </c>
      <c r="D142" s="90">
        <v>8.08</v>
      </c>
      <c r="E142" s="90">
        <v>63.02</v>
      </c>
      <c r="F142" s="90">
        <v>60.41</v>
      </c>
      <c r="G142" s="85">
        <v>0</v>
      </c>
      <c r="H142" s="88">
        <v>0</v>
      </c>
      <c r="I142" s="85"/>
      <c r="J142" s="85">
        <f t="shared" si="24"/>
        <v>60.22</v>
      </c>
    </row>
    <row r="143" s="70" customFormat="1" hidden="1" spans="1:10">
      <c r="A143" s="87" t="s">
        <v>255</v>
      </c>
      <c r="B143" s="90">
        <v>7.7</v>
      </c>
      <c r="C143" s="90">
        <v>121.66</v>
      </c>
      <c r="D143" s="90">
        <v>8.03</v>
      </c>
      <c r="E143" s="90">
        <v>61.83</v>
      </c>
      <c r="F143" s="90">
        <v>59.26</v>
      </c>
      <c r="G143" s="85">
        <v>0</v>
      </c>
      <c r="H143" s="88">
        <v>0</v>
      </c>
      <c r="I143" s="85"/>
      <c r="J143" s="85">
        <f t="shared" si="24"/>
        <v>59.83</v>
      </c>
    </row>
    <row r="144" s="70" customFormat="1" hidden="1" spans="1:10">
      <c r="A144" s="87" t="s">
        <v>256</v>
      </c>
      <c r="B144" s="90">
        <v>4.9</v>
      </c>
      <c r="C144" s="90">
        <v>77.42</v>
      </c>
      <c r="D144" s="90">
        <v>8.23</v>
      </c>
      <c r="E144" s="90">
        <v>40.33</v>
      </c>
      <c r="F144" s="90">
        <v>38.66</v>
      </c>
      <c r="G144" s="85">
        <v>0</v>
      </c>
      <c r="H144" s="88">
        <v>0</v>
      </c>
      <c r="I144" s="85"/>
      <c r="J144" s="85">
        <f t="shared" si="24"/>
        <v>37.09</v>
      </c>
    </row>
    <row r="145" s="70" customFormat="1" hidden="1" spans="1:10">
      <c r="A145" s="86" t="s">
        <v>62</v>
      </c>
      <c r="B145" s="91">
        <f>SUM(B146:B164)</f>
        <v>119.9</v>
      </c>
      <c r="C145" s="91">
        <f t="shared" ref="C145:I145" si="25">SUM(C146:C164)</f>
        <v>1894.42</v>
      </c>
      <c r="D145" s="91"/>
      <c r="E145" s="91">
        <f t="shared" si="25"/>
        <v>969.19</v>
      </c>
      <c r="F145" s="91">
        <f t="shared" si="25"/>
        <v>928.96</v>
      </c>
      <c r="G145" s="91">
        <f t="shared" si="25"/>
        <v>132.57</v>
      </c>
      <c r="H145" s="91">
        <f t="shared" si="25"/>
        <v>814.91</v>
      </c>
      <c r="I145" s="91">
        <f t="shared" si="25"/>
        <v>114.05</v>
      </c>
      <c r="J145" s="83">
        <f t="shared" si="24"/>
        <v>925.23</v>
      </c>
    </row>
    <row r="146" s="70" customFormat="1" hidden="1" spans="1:10">
      <c r="A146" s="87" t="s">
        <v>257</v>
      </c>
      <c r="B146" s="91"/>
      <c r="C146" s="91"/>
      <c r="D146" s="91"/>
      <c r="E146" s="91"/>
      <c r="F146" s="91"/>
      <c r="G146" s="85">
        <v>132.57</v>
      </c>
      <c r="H146" s="88">
        <v>814.91</v>
      </c>
      <c r="I146" s="85">
        <v>114.05</v>
      </c>
      <c r="J146" s="85">
        <f t="shared" si="24"/>
        <v>0</v>
      </c>
    </row>
    <row r="147" s="70" customFormat="1" hidden="1" spans="1:10">
      <c r="A147" s="87" t="s">
        <v>258</v>
      </c>
      <c r="B147" s="90">
        <v>13.5</v>
      </c>
      <c r="C147" s="90">
        <v>213.3</v>
      </c>
      <c r="D147" s="90">
        <v>8.03</v>
      </c>
      <c r="E147" s="90">
        <v>108.41</v>
      </c>
      <c r="F147" s="90">
        <v>103.91</v>
      </c>
      <c r="G147" s="85">
        <v>0</v>
      </c>
      <c r="H147" s="88">
        <v>0</v>
      </c>
      <c r="I147" s="85"/>
      <c r="J147" s="85">
        <f t="shared" si="24"/>
        <v>104.89</v>
      </c>
    </row>
    <row r="148" s="70" customFormat="1" hidden="1" spans="1:10">
      <c r="A148" s="87" t="s">
        <v>259</v>
      </c>
      <c r="B148" s="90">
        <v>8.9</v>
      </c>
      <c r="C148" s="90">
        <v>140.62</v>
      </c>
      <c r="D148" s="90">
        <v>8.07</v>
      </c>
      <c r="E148" s="90">
        <v>71.82</v>
      </c>
      <c r="F148" s="90">
        <v>68.84</v>
      </c>
      <c r="G148" s="85">
        <v>0</v>
      </c>
      <c r="H148" s="88">
        <v>0</v>
      </c>
      <c r="I148" s="85"/>
      <c r="J148" s="85">
        <f t="shared" si="24"/>
        <v>68.8</v>
      </c>
    </row>
    <row r="149" s="70" customFormat="1" hidden="1" spans="1:10">
      <c r="A149" s="87" t="s">
        <v>260</v>
      </c>
      <c r="B149" s="90">
        <v>6.8</v>
      </c>
      <c r="C149" s="90">
        <v>107.44</v>
      </c>
      <c r="D149" s="90">
        <v>8.03</v>
      </c>
      <c r="E149" s="90">
        <v>54.6</v>
      </c>
      <c r="F149" s="90">
        <v>52.33</v>
      </c>
      <c r="G149" s="85">
        <v>0</v>
      </c>
      <c r="H149" s="88">
        <v>0</v>
      </c>
      <c r="I149" s="85"/>
      <c r="J149" s="85">
        <f t="shared" si="24"/>
        <v>52.84</v>
      </c>
    </row>
    <row r="150" s="70" customFormat="1" hidden="1" spans="1:10">
      <c r="A150" s="87" t="s">
        <v>261</v>
      </c>
      <c r="B150" s="90">
        <v>6.6</v>
      </c>
      <c r="C150" s="90">
        <v>104.28</v>
      </c>
      <c r="D150" s="90">
        <v>8.03</v>
      </c>
      <c r="E150" s="90">
        <v>53</v>
      </c>
      <c r="F150" s="90">
        <v>50.8</v>
      </c>
      <c r="G150" s="85">
        <v>0</v>
      </c>
      <c r="H150" s="88">
        <v>0</v>
      </c>
      <c r="I150" s="85"/>
      <c r="J150" s="85">
        <f t="shared" si="24"/>
        <v>51.28</v>
      </c>
    </row>
    <row r="151" s="70" customFormat="1" hidden="1" spans="1:10">
      <c r="A151" s="87" t="s">
        <v>262</v>
      </c>
      <c r="B151" s="90">
        <v>5.9</v>
      </c>
      <c r="C151" s="90">
        <v>93.22</v>
      </c>
      <c r="D151" s="90">
        <v>8.03</v>
      </c>
      <c r="E151" s="90">
        <v>47.38</v>
      </c>
      <c r="F151" s="90">
        <v>45.41</v>
      </c>
      <c r="G151" s="85">
        <v>0</v>
      </c>
      <c r="H151" s="88">
        <v>0</v>
      </c>
      <c r="I151" s="85"/>
      <c r="J151" s="85">
        <f t="shared" si="24"/>
        <v>45.84</v>
      </c>
    </row>
    <row r="152" s="70" customFormat="1" hidden="1" spans="1:10">
      <c r="A152" s="87" t="s">
        <v>263</v>
      </c>
      <c r="B152" s="90">
        <v>6.2</v>
      </c>
      <c r="C152" s="90">
        <v>97.96</v>
      </c>
      <c r="D152" s="90">
        <v>8.03</v>
      </c>
      <c r="E152" s="90">
        <v>49.79</v>
      </c>
      <c r="F152" s="90">
        <v>47.72</v>
      </c>
      <c r="G152" s="85">
        <v>0</v>
      </c>
      <c r="H152" s="88">
        <v>0</v>
      </c>
      <c r="I152" s="85"/>
      <c r="J152" s="85">
        <f t="shared" si="24"/>
        <v>48.17</v>
      </c>
    </row>
    <row r="153" s="70" customFormat="1" hidden="1" spans="1:10">
      <c r="A153" s="87" t="s">
        <v>264</v>
      </c>
      <c r="B153" s="90">
        <v>5.1</v>
      </c>
      <c r="C153" s="90">
        <v>80.58</v>
      </c>
      <c r="D153" s="90">
        <v>8.54</v>
      </c>
      <c r="E153" s="90">
        <v>43.55</v>
      </c>
      <c r="F153" s="90">
        <v>41.74</v>
      </c>
      <c r="G153" s="85">
        <v>0</v>
      </c>
      <c r="H153" s="88">
        <v>0</v>
      </c>
      <c r="I153" s="85"/>
      <c r="J153" s="85">
        <f t="shared" si="24"/>
        <v>37.03</v>
      </c>
    </row>
    <row r="154" s="70" customFormat="1" hidden="1" spans="1:10">
      <c r="A154" s="87" t="s">
        <v>265</v>
      </c>
      <c r="B154" s="90">
        <v>7.3</v>
      </c>
      <c r="C154" s="90">
        <v>115.34</v>
      </c>
      <c r="D154" s="90">
        <v>8.03</v>
      </c>
      <c r="E154" s="90">
        <v>58.62</v>
      </c>
      <c r="F154" s="90">
        <v>56.19</v>
      </c>
      <c r="G154" s="85">
        <v>0</v>
      </c>
      <c r="H154" s="88">
        <v>0</v>
      </c>
      <c r="I154" s="85"/>
      <c r="J154" s="85">
        <f t="shared" si="24"/>
        <v>56.72</v>
      </c>
    </row>
    <row r="155" s="70" customFormat="1" hidden="1" spans="1:10">
      <c r="A155" s="87" t="s">
        <v>266</v>
      </c>
      <c r="B155" s="90">
        <v>5.3</v>
      </c>
      <c r="C155" s="90">
        <v>83.74</v>
      </c>
      <c r="D155" s="90">
        <v>8.39</v>
      </c>
      <c r="E155" s="90">
        <v>44.47</v>
      </c>
      <c r="F155" s="90">
        <v>42.62</v>
      </c>
      <c r="G155" s="85">
        <v>0</v>
      </c>
      <c r="H155" s="88">
        <v>0</v>
      </c>
      <c r="I155" s="85"/>
      <c r="J155" s="85">
        <f t="shared" si="24"/>
        <v>39.27</v>
      </c>
    </row>
    <row r="156" s="70" customFormat="1" hidden="1" spans="1:10">
      <c r="A156" s="87" t="s">
        <v>267</v>
      </c>
      <c r="B156" s="90">
        <v>9.1</v>
      </c>
      <c r="C156" s="90">
        <v>143.78</v>
      </c>
      <c r="D156" s="90">
        <v>8.03</v>
      </c>
      <c r="E156" s="90">
        <v>73.07</v>
      </c>
      <c r="F156" s="90">
        <v>70.04</v>
      </c>
      <c r="G156" s="85">
        <v>0</v>
      </c>
      <c r="H156" s="88">
        <v>0</v>
      </c>
      <c r="I156" s="85"/>
      <c r="J156" s="85">
        <f t="shared" si="24"/>
        <v>70.71</v>
      </c>
    </row>
    <row r="157" s="70" customFormat="1" hidden="1" spans="1:10">
      <c r="A157" s="87" t="s">
        <v>268</v>
      </c>
      <c r="B157" s="90">
        <v>6.1</v>
      </c>
      <c r="C157" s="90">
        <v>96.38</v>
      </c>
      <c r="D157" s="90">
        <v>8.03</v>
      </c>
      <c r="E157" s="90">
        <v>48.98</v>
      </c>
      <c r="F157" s="90">
        <v>46.95</v>
      </c>
      <c r="G157" s="85">
        <v>0</v>
      </c>
      <c r="H157" s="88">
        <v>0</v>
      </c>
      <c r="I157" s="85"/>
      <c r="J157" s="85">
        <f t="shared" si="24"/>
        <v>47.4</v>
      </c>
    </row>
    <row r="158" s="70" customFormat="1" hidden="1" spans="1:10">
      <c r="A158" s="87" t="s">
        <v>269</v>
      </c>
      <c r="B158" s="90">
        <v>10.2</v>
      </c>
      <c r="C158" s="90">
        <v>161.16</v>
      </c>
      <c r="D158" s="90">
        <v>8.03</v>
      </c>
      <c r="E158" s="90">
        <v>81.91</v>
      </c>
      <c r="F158" s="90">
        <v>78.51</v>
      </c>
      <c r="G158" s="85">
        <v>0</v>
      </c>
      <c r="H158" s="88">
        <v>0</v>
      </c>
      <c r="I158" s="85"/>
      <c r="J158" s="85">
        <f t="shared" si="24"/>
        <v>79.25</v>
      </c>
    </row>
    <row r="159" s="70" customFormat="1" hidden="1" spans="1:10">
      <c r="A159" s="87" t="s">
        <v>270</v>
      </c>
      <c r="B159" s="90">
        <v>6.4</v>
      </c>
      <c r="C159" s="90">
        <v>101.12</v>
      </c>
      <c r="D159" s="90">
        <v>8.03</v>
      </c>
      <c r="E159" s="90">
        <v>51.39</v>
      </c>
      <c r="F159" s="90">
        <v>49.26</v>
      </c>
      <c r="G159" s="85">
        <v>0</v>
      </c>
      <c r="H159" s="88">
        <v>0</v>
      </c>
      <c r="I159" s="85"/>
      <c r="J159" s="85">
        <f t="shared" si="24"/>
        <v>49.73</v>
      </c>
    </row>
    <row r="160" s="70" customFormat="1" hidden="1" spans="1:10">
      <c r="A160" s="87" t="s">
        <v>271</v>
      </c>
      <c r="B160" s="90">
        <v>7.4</v>
      </c>
      <c r="C160" s="90">
        <v>116.92</v>
      </c>
      <c r="D160" s="90">
        <v>8.03</v>
      </c>
      <c r="E160" s="90">
        <v>59.42</v>
      </c>
      <c r="F160" s="90">
        <v>56.95</v>
      </c>
      <c r="G160" s="85">
        <v>0</v>
      </c>
      <c r="H160" s="88">
        <v>0</v>
      </c>
      <c r="I160" s="85"/>
      <c r="J160" s="85">
        <f t="shared" si="24"/>
        <v>57.5</v>
      </c>
    </row>
    <row r="161" s="70" customFormat="1" hidden="1" spans="1:10">
      <c r="A161" s="87" t="s">
        <v>272</v>
      </c>
      <c r="B161" s="90">
        <v>4.9</v>
      </c>
      <c r="C161" s="90">
        <v>77.42</v>
      </c>
      <c r="D161" s="90">
        <v>8.07</v>
      </c>
      <c r="E161" s="90">
        <v>39.54</v>
      </c>
      <c r="F161" s="90">
        <v>37.9</v>
      </c>
      <c r="G161" s="85">
        <v>0</v>
      </c>
      <c r="H161" s="88">
        <v>0</v>
      </c>
      <c r="I161" s="85"/>
      <c r="J161" s="85">
        <f t="shared" si="24"/>
        <v>37.88</v>
      </c>
    </row>
    <row r="162" s="70" customFormat="1" hidden="1" spans="1:10">
      <c r="A162" s="87" t="s">
        <v>273</v>
      </c>
      <c r="B162" s="90">
        <v>3.6</v>
      </c>
      <c r="C162" s="90">
        <v>56.88</v>
      </c>
      <c r="D162" s="90">
        <v>8.4</v>
      </c>
      <c r="E162" s="90">
        <v>30.24</v>
      </c>
      <c r="F162" s="90">
        <v>28.99</v>
      </c>
      <c r="G162" s="85">
        <v>0</v>
      </c>
      <c r="H162" s="88">
        <v>0</v>
      </c>
      <c r="I162" s="85"/>
      <c r="J162" s="85">
        <f t="shared" si="24"/>
        <v>26.64</v>
      </c>
    </row>
    <row r="163" s="70" customFormat="1" hidden="1" spans="1:10">
      <c r="A163" s="87" t="s">
        <v>274</v>
      </c>
      <c r="B163" s="90">
        <v>3.6</v>
      </c>
      <c r="C163" s="90">
        <v>56.88</v>
      </c>
      <c r="D163" s="90">
        <v>8.03</v>
      </c>
      <c r="E163" s="90">
        <v>28.91</v>
      </c>
      <c r="F163" s="90">
        <v>27.71</v>
      </c>
      <c r="G163" s="85">
        <v>0</v>
      </c>
      <c r="H163" s="88">
        <v>0</v>
      </c>
      <c r="I163" s="85"/>
      <c r="J163" s="85">
        <f t="shared" si="24"/>
        <v>27.97</v>
      </c>
    </row>
    <row r="164" s="70" customFormat="1" hidden="1" spans="1:10">
      <c r="A164" s="87" t="s">
        <v>275</v>
      </c>
      <c r="B164" s="90">
        <v>3</v>
      </c>
      <c r="C164" s="90">
        <v>47.4</v>
      </c>
      <c r="D164" s="90">
        <v>8.03</v>
      </c>
      <c r="E164" s="90">
        <v>24.09</v>
      </c>
      <c r="F164" s="90">
        <v>23.09</v>
      </c>
      <c r="G164" s="85">
        <v>0</v>
      </c>
      <c r="H164" s="88">
        <v>0</v>
      </c>
      <c r="I164" s="85"/>
      <c r="J164" s="85">
        <f t="shared" si="24"/>
        <v>23.31</v>
      </c>
    </row>
    <row r="165" s="70" customFormat="1" hidden="1" spans="1:10">
      <c r="A165" s="86" t="s">
        <v>63</v>
      </c>
      <c r="B165" s="91">
        <f>SUM(B166:B183)</f>
        <v>492.8</v>
      </c>
      <c r="C165" s="91">
        <f t="shared" ref="C165:I165" si="26">SUM(C166:C183)</f>
        <v>7786.24</v>
      </c>
      <c r="D165" s="91"/>
      <c r="E165" s="91">
        <f t="shared" si="26"/>
        <v>4237.53</v>
      </c>
      <c r="F165" s="91">
        <f t="shared" si="26"/>
        <v>4061.7</v>
      </c>
      <c r="G165" s="91">
        <f t="shared" si="26"/>
        <v>506.19</v>
      </c>
      <c r="H165" s="91">
        <f t="shared" si="26"/>
        <v>3558.06</v>
      </c>
      <c r="I165" s="91">
        <f t="shared" si="26"/>
        <v>503.64</v>
      </c>
      <c r="J165" s="83">
        <f t="shared" si="24"/>
        <v>3548.71</v>
      </c>
    </row>
    <row r="166" s="70" customFormat="1" hidden="1" spans="1:10">
      <c r="A166" s="87" t="s">
        <v>276</v>
      </c>
      <c r="B166" s="91"/>
      <c r="C166" s="91"/>
      <c r="D166" s="91"/>
      <c r="E166" s="91"/>
      <c r="F166" s="91"/>
      <c r="G166" s="85">
        <v>506.19</v>
      </c>
      <c r="H166" s="88">
        <v>3558.06</v>
      </c>
      <c r="I166" s="85">
        <v>503.64</v>
      </c>
      <c r="J166" s="85">
        <f t="shared" si="24"/>
        <v>0</v>
      </c>
    </row>
    <row r="167" s="70" customFormat="1" ht="12.95" hidden="1" customHeight="1" spans="1:10">
      <c r="A167" s="87" t="s">
        <v>277</v>
      </c>
      <c r="B167" s="90">
        <v>82.5</v>
      </c>
      <c r="C167" s="90">
        <v>1303.5</v>
      </c>
      <c r="D167" s="90">
        <v>8.03</v>
      </c>
      <c r="E167" s="90">
        <v>662.48</v>
      </c>
      <c r="F167" s="90">
        <v>634.99</v>
      </c>
      <c r="G167" s="85">
        <v>0</v>
      </c>
      <c r="H167" s="86">
        <v>0</v>
      </c>
      <c r="I167" s="85"/>
      <c r="J167" s="85">
        <f t="shared" si="24"/>
        <v>641.02</v>
      </c>
    </row>
    <row r="168" s="70" customFormat="1" hidden="1" spans="1:10">
      <c r="A168" s="87" t="s">
        <v>278</v>
      </c>
      <c r="B168" s="90">
        <v>13.7</v>
      </c>
      <c r="C168" s="90">
        <v>216.46</v>
      </c>
      <c r="D168" s="90">
        <v>8.03</v>
      </c>
      <c r="E168" s="90">
        <v>110.01</v>
      </c>
      <c r="F168" s="90">
        <v>105.45</v>
      </c>
      <c r="G168" s="85">
        <v>0</v>
      </c>
      <c r="H168" s="86">
        <v>0</v>
      </c>
      <c r="I168" s="85"/>
      <c r="J168" s="85">
        <f t="shared" si="24"/>
        <v>106.45</v>
      </c>
    </row>
    <row r="169" s="70" customFormat="1" hidden="1" spans="1:10">
      <c r="A169" s="87" t="s">
        <v>279</v>
      </c>
      <c r="B169" s="90">
        <v>36.4</v>
      </c>
      <c r="C169" s="90">
        <v>575.12</v>
      </c>
      <c r="D169" s="90">
        <v>8.03</v>
      </c>
      <c r="E169" s="90">
        <v>292.29</v>
      </c>
      <c r="F169" s="90">
        <v>280.16</v>
      </c>
      <c r="G169" s="85">
        <v>0</v>
      </c>
      <c r="H169" s="86">
        <v>0</v>
      </c>
      <c r="I169" s="85"/>
      <c r="J169" s="85">
        <f t="shared" si="24"/>
        <v>282.83</v>
      </c>
    </row>
    <row r="170" s="70" customFormat="1" hidden="1" spans="1:10">
      <c r="A170" s="87" t="s">
        <v>280</v>
      </c>
      <c r="B170" s="90">
        <v>22.5</v>
      </c>
      <c r="C170" s="90">
        <v>355.5</v>
      </c>
      <c r="D170" s="90">
        <v>8.56</v>
      </c>
      <c r="E170" s="90">
        <v>192.6</v>
      </c>
      <c r="F170" s="90">
        <v>184.61</v>
      </c>
      <c r="G170" s="85">
        <v>0</v>
      </c>
      <c r="H170" s="86">
        <v>0</v>
      </c>
      <c r="I170" s="85"/>
      <c r="J170" s="85">
        <f t="shared" si="24"/>
        <v>162.9</v>
      </c>
    </row>
    <row r="171" s="70" customFormat="1" hidden="1" spans="1:10">
      <c r="A171" s="87" t="s">
        <v>281</v>
      </c>
      <c r="B171" s="90">
        <v>42.8</v>
      </c>
      <c r="C171" s="90">
        <v>676.24</v>
      </c>
      <c r="D171" s="90">
        <v>8.03</v>
      </c>
      <c r="E171" s="90">
        <v>343.68</v>
      </c>
      <c r="F171" s="90">
        <v>329.42</v>
      </c>
      <c r="G171" s="85">
        <v>0</v>
      </c>
      <c r="H171" s="86">
        <v>0</v>
      </c>
      <c r="I171" s="85"/>
      <c r="J171" s="85">
        <f t="shared" si="24"/>
        <v>332.56</v>
      </c>
    </row>
    <row r="172" s="70" customFormat="1" hidden="1" spans="1:10">
      <c r="A172" s="87" t="s">
        <v>282</v>
      </c>
      <c r="B172" s="90">
        <v>38.8</v>
      </c>
      <c r="C172" s="90">
        <v>613.04</v>
      </c>
      <c r="D172" s="90">
        <v>8.03</v>
      </c>
      <c r="E172" s="90">
        <v>311.56</v>
      </c>
      <c r="F172" s="90">
        <v>298.63</v>
      </c>
      <c r="G172" s="85">
        <v>0</v>
      </c>
      <c r="H172" s="86">
        <v>0</v>
      </c>
      <c r="I172" s="85"/>
      <c r="J172" s="85">
        <f t="shared" si="24"/>
        <v>301.48</v>
      </c>
    </row>
    <row r="173" s="70" customFormat="1" ht="13.5" hidden="1" customHeight="1" spans="1:10">
      <c r="A173" s="87" t="s">
        <v>283</v>
      </c>
      <c r="B173" s="90">
        <v>18.8</v>
      </c>
      <c r="C173" s="90">
        <v>297.04</v>
      </c>
      <c r="D173" s="90">
        <v>8.7</v>
      </c>
      <c r="E173" s="90">
        <v>163.56</v>
      </c>
      <c r="F173" s="90">
        <v>156.77</v>
      </c>
      <c r="G173" s="85">
        <v>0</v>
      </c>
      <c r="H173" s="86">
        <v>0</v>
      </c>
      <c r="I173" s="85"/>
      <c r="J173" s="85">
        <f t="shared" si="24"/>
        <v>133.48</v>
      </c>
    </row>
    <row r="174" s="70" customFormat="1" hidden="1" spans="1:10">
      <c r="A174" s="87" t="s">
        <v>284</v>
      </c>
      <c r="B174" s="90">
        <v>17.1</v>
      </c>
      <c r="C174" s="90">
        <v>270.18</v>
      </c>
      <c r="D174" s="90">
        <v>9.31</v>
      </c>
      <c r="E174" s="90">
        <v>159.2</v>
      </c>
      <c r="F174" s="90">
        <v>152.59</v>
      </c>
      <c r="G174" s="85">
        <v>0</v>
      </c>
      <c r="H174" s="86">
        <v>0</v>
      </c>
      <c r="I174" s="85"/>
      <c r="J174" s="85">
        <f t="shared" si="24"/>
        <v>110.98</v>
      </c>
    </row>
    <row r="175" s="70" customFormat="1" hidden="1" spans="1:10">
      <c r="A175" s="87" t="s">
        <v>285</v>
      </c>
      <c r="B175" s="90">
        <v>18.8</v>
      </c>
      <c r="C175" s="90">
        <v>297.04</v>
      </c>
      <c r="D175" s="90">
        <v>8.72</v>
      </c>
      <c r="E175" s="90">
        <v>163.94</v>
      </c>
      <c r="F175" s="90">
        <v>157.14</v>
      </c>
      <c r="G175" s="85">
        <v>0</v>
      </c>
      <c r="H175" s="86">
        <v>0</v>
      </c>
      <c r="I175" s="85"/>
      <c r="J175" s="85">
        <f t="shared" si="24"/>
        <v>133.1</v>
      </c>
    </row>
    <row r="176" s="70" customFormat="1" hidden="1" spans="1:10">
      <c r="A176" s="87" t="s">
        <v>286</v>
      </c>
      <c r="B176" s="90">
        <v>18.5</v>
      </c>
      <c r="C176" s="90">
        <v>292.3</v>
      </c>
      <c r="D176" s="90">
        <v>8.99</v>
      </c>
      <c r="E176" s="90">
        <v>166.32</v>
      </c>
      <c r="F176" s="90">
        <v>159.42</v>
      </c>
      <c r="G176" s="85">
        <v>0</v>
      </c>
      <c r="H176" s="86">
        <v>0</v>
      </c>
      <c r="I176" s="85"/>
      <c r="J176" s="85">
        <f t="shared" si="24"/>
        <v>125.98</v>
      </c>
    </row>
    <row r="177" s="70" customFormat="1" hidden="1" spans="1:10">
      <c r="A177" s="87" t="s">
        <v>287</v>
      </c>
      <c r="B177" s="90">
        <v>27.7</v>
      </c>
      <c r="C177" s="90">
        <v>437.66</v>
      </c>
      <c r="D177" s="90">
        <v>9.18</v>
      </c>
      <c r="E177" s="90">
        <v>254.29</v>
      </c>
      <c r="F177" s="90">
        <v>243.74</v>
      </c>
      <c r="G177" s="85">
        <v>0</v>
      </c>
      <c r="H177" s="86">
        <v>0</v>
      </c>
      <c r="I177" s="85"/>
      <c r="J177" s="85">
        <f t="shared" si="24"/>
        <v>183.37</v>
      </c>
    </row>
    <row r="178" s="70" customFormat="1" hidden="1" spans="1:10">
      <c r="A178" s="87" t="s">
        <v>288</v>
      </c>
      <c r="B178" s="90">
        <v>19.6</v>
      </c>
      <c r="C178" s="90">
        <v>309.68</v>
      </c>
      <c r="D178" s="90">
        <v>8.87</v>
      </c>
      <c r="E178" s="90">
        <v>173.85</v>
      </c>
      <c r="F178" s="90">
        <v>166.64</v>
      </c>
      <c r="G178" s="85">
        <v>0</v>
      </c>
      <c r="H178" s="86">
        <v>0</v>
      </c>
      <c r="I178" s="85"/>
      <c r="J178" s="85">
        <f t="shared" si="24"/>
        <v>135.83</v>
      </c>
    </row>
    <row r="179" s="70" customFormat="1" hidden="1" spans="1:10">
      <c r="A179" s="87" t="s">
        <v>289</v>
      </c>
      <c r="B179" s="90">
        <v>36.3</v>
      </c>
      <c r="C179" s="90">
        <v>573.54</v>
      </c>
      <c r="D179" s="90">
        <v>9.18</v>
      </c>
      <c r="E179" s="90">
        <v>333.23</v>
      </c>
      <c r="F179" s="90">
        <v>319.4</v>
      </c>
      <c r="G179" s="85">
        <v>0</v>
      </c>
      <c r="H179" s="86">
        <v>0</v>
      </c>
      <c r="I179" s="85"/>
      <c r="J179" s="85">
        <f t="shared" si="24"/>
        <v>240.31</v>
      </c>
    </row>
    <row r="180" s="70" customFormat="1" hidden="1" spans="1:10">
      <c r="A180" s="87" t="s">
        <v>290</v>
      </c>
      <c r="B180" s="90">
        <v>31.4</v>
      </c>
      <c r="C180" s="90">
        <v>496.12</v>
      </c>
      <c r="D180" s="90">
        <v>9.19</v>
      </c>
      <c r="E180" s="90">
        <v>288.57</v>
      </c>
      <c r="F180" s="90">
        <v>276.6</v>
      </c>
      <c r="G180" s="85">
        <v>0</v>
      </c>
      <c r="H180" s="86">
        <v>0</v>
      </c>
      <c r="I180" s="85"/>
      <c r="J180" s="85">
        <f t="shared" si="24"/>
        <v>207.55</v>
      </c>
    </row>
    <row r="181" s="70" customFormat="1" hidden="1" spans="1:10">
      <c r="A181" s="87" t="s">
        <v>291</v>
      </c>
      <c r="B181" s="90">
        <v>21.5</v>
      </c>
      <c r="C181" s="90">
        <v>339.7</v>
      </c>
      <c r="D181" s="90">
        <v>9.15</v>
      </c>
      <c r="E181" s="90">
        <v>196.73</v>
      </c>
      <c r="F181" s="90">
        <v>188.57</v>
      </c>
      <c r="G181" s="85">
        <v>0</v>
      </c>
      <c r="H181" s="86">
        <v>0</v>
      </c>
      <c r="I181" s="85"/>
      <c r="J181" s="85">
        <f t="shared" si="24"/>
        <v>142.97</v>
      </c>
    </row>
    <row r="182" s="70" customFormat="1" hidden="1" spans="1:10">
      <c r="A182" s="87" t="s">
        <v>292</v>
      </c>
      <c r="B182" s="90">
        <v>21.7</v>
      </c>
      <c r="C182" s="90">
        <v>342.86</v>
      </c>
      <c r="D182" s="90">
        <v>9.18</v>
      </c>
      <c r="E182" s="90">
        <v>199.21</v>
      </c>
      <c r="F182" s="90">
        <v>190.94</v>
      </c>
      <c r="G182" s="85">
        <v>0</v>
      </c>
      <c r="H182" s="86">
        <v>0</v>
      </c>
      <c r="I182" s="85"/>
      <c r="J182" s="85">
        <f t="shared" si="24"/>
        <v>143.65</v>
      </c>
    </row>
    <row r="183" s="70" customFormat="1" hidden="1" spans="1:10">
      <c r="A183" s="87" t="s">
        <v>293</v>
      </c>
      <c r="B183" s="90">
        <v>24.7</v>
      </c>
      <c r="C183" s="90">
        <v>390.26</v>
      </c>
      <c r="D183" s="90">
        <v>9.15</v>
      </c>
      <c r="E183" s="90">
        <v>226.01</v>
      </c>
      <c r="F183" s="90">
        <v>216.63</v>
      </c>
      <c r="G183" s="85">
        <v>0</v>
      </c>
      <c r="H183" s="86">
        <v>0</v>
      </c>
      <c r="I183" s="85"/>
      <c r="J183" s="85">
        <f t="shared" si="24"/>
        <v>164.25</v>
      </c>
    </row>
    <row r="184" s="70" customFormat="1" hidden="1" spans="1:10">
      <c r="A184" s="86" t="s">
        <v>64</v>
      </c>
      <c r="B184" s="91">
        <f>SUM(B185:B256)</f>
        <v>3783.9</v>
      </c>
      <c r="C184" s="91">
        <f t="shared" ref="C184:I184" si="27">SUM(C185:C256)</f>
        <v>59785.62</v>
      </c>
      <c r="D184" s="91"/>
      <c r="E184" s="91">
        <f t="shared" si="27"/>
        <v>35947.15</v>
      </c>
      <c r="F184" s="91">
        <f t="shared" si="27"/>
        <v>34455.7</v>
      </c>
      <c r="G184" s="91">
        <f t="shared" si="27"/>
        <v>880.46</v>
      </c>
      <c r="H184" s="91">
        <f t="shared" si="27"/>
        <v>30319.94</v>
      </c>
      <c r="I184" s="91">
        <f t="shared" si="27"/>
        <v>4135.76</v>
      </c>
      <c r="J184" s="83">
        <f t="shared" si="24"/>
        <v>23838.47</v>
      </c>
    </row>
    <row r="185" s="70" customFormat="1" hidden="1" spans="1:10">
      <c r="A185" s="93" t="s">
        <v>65</v>
      </c>
      <c r="B185" s="90">
        <v>42.2</v>
      </c>
      <c r="C185" s="90">
        <v>666.76</v>
      </c>
      <c r="D185" s="90">
        <v>8.03</v>
      </c>
      <c r="E185" s="90">
        <v>338.87</v>
      </c>
      <c r="F185" s="90">
        <v>324.81</v>
      </c>
      <c r="G185" s="85">
        <v>3</v>
      </c>
      <c r="H185" s="88">
        <v>282.91</v>
      </c>
      <c r="I185" s="83">
        <v>41.9</v>
      </c>
      <c r="J185" s="83">
        <f t="shared" si="24"/>
        <v>327.89</v>
      </c>
    </row>
    <row r="186" s="70" customFormat="1" hidden="1" spans="1:10">
      <c r="A186" s="93" t="s">
        <v>66</v>
      </c>
      <c r="B186" s="90">
        <v>45.8</v>
      </c>
      <c r="C186" s="90">
        <v>723.64</v>
      </c>
      <c r="D186" s="90">
        <v>8.08</v>
      </c>
      <c r="E186" s="90">
        <v>370.06</v>
      </c>
      <c r="F186" s="90">
        <v>354.71</v>
      </c>
      <c r="G186" s="85">
        <v>-1.49</v>
      </c>
      <c r="H186" s="88">
        <v>313.4</v>
      </c>
      <c r="I186" s="83">
        <v>41.31</v>
      </c>
      <c r="J186" s="83">
        <f t="shared" si="24"/>
        <v>353.58</v>
      </c>
    </row>
    <row r="187" s="70" customFormat="1" hidden="1" spans="1:10">
      <c r="A187" s="93" t="s">
        <v>67</v>
      </c>
      <c r="B187" s="90">
        <v>60.3</v>
      </c>
      <c r="C187" s="90">
        <v>952.74</v>
      </c>
      <c r="D187" s="90">
        <v>8.68</v>
      </c>
      <c r="E187" s="90">
        <v>523.4</v>
      </c>
      <c r="F187" s="90">
        <v>501.68</v>
      </c>
      <c r="G187" s="85">
        <v>3.95</v>
      </c>
      <c r="H187" s="88">
        <v>440.49</v>
      </c>
      <c r="I187" s="83">
        <v>61.19</v>
      </c>
      <c r="J187" s="83">
        <f t="shared" si="24"/>
        <v>429.34</v>
      </c>
    </row>
    <row r="188" s="70" customFormat="1" hidden="1" spans="1:10">
      <c r="A188" s="93" t="s">
        <v>68</v>
      </c>
      <c r="B188" s="90">
        <v>107.9</v>
      </c>
      <c r="C188" s="90">
        <v>1704.82</v>
      </c>
      <c r="D188" s="90">
        <v>9.63</v>
      </c>
      <c r="E188" s="90">
        <v>1039.08</v>
      </c>
      <c r="F188" s="90">
        <v>995.97</v>
      </c>
      <c r="G188" s="85">
        <v>5.08</v>
      </c>
      <c r="H188" s="88">
        <v>874.31</v>
      </c>
      <c r="I188" s="83">
        <v>121.66</v>
      </c>
      <c r="J188" s="83">
        <f t="shared" si="24"/>
        <v>665.74</v>
      </c>
    </row>
    <row r="189" s="70" customFormat="1" hidden="1" spans="1:10">
      <c r="A189" s="93" t="s">
        <v>69</v>
      </c>
      <c r="B189" s="90">
        <v>78.7</v>
      </c>
      <c r="C189" s="90">
        <v>1243.46</v>
      </c>
      <c r="D189" s="90">
        <v>11.02</v>
      </c>
      <c r="E189" s="90">
        <v>867.27</v>
      </c>
      <c r="F189" s="90">
        <v>831.29</v>
      </c>
      <c r="G189" s="85">
        <v>13.46</v>
      </c>
      <c r="H189" s="88">
        <v>730.96</v>
      </c>
      <c r="I189" s="83">
        <v>100.33</v>
      </c>
      <c r="J189" s="83">
        <f t="shared" si="24"/>
        <v>376.19</v>
      </c>
    </row>
    <row r="190" s="70" customFormat="1" hidden="1" spans="1:10">
      <c r="A190" s="93" t="s">
        <v>70</v>
      </c>
      <c r="B190" s="90">
        <v>105.8</v>
      </c>
      <c r="C190" s="90">
        <v>1671.64</v>
      </c>
      <c r="D190" s="90">
        <v>9.66</v>
      </c>
      <c r="E190" s="90">
        <v>1022.03</v>
      </c>
      <c r="F190" s="90">
        <v>979.63</v>
      </c>
      <c r="G190" s="85">
        <v>9.12</v>
      </c>
      <c r="H190" s="88">
        <v>861.74</v>
      </c>
      <c r="I190" s="83">
        <v>117.89</v>
      </c>
      <c r="J190" s="83">
        <f t="shared" si="24"/>
        <v>649.61</v>
      </c>
    </row>
    <row r="191" s="70" customFormat="1" hidden="1" spans="1:10">
      <c r="A191" s="93" t="s">
        <v>71</v>
      </c>
      <c r="B191" s="90">
        <v>45.7</v>
      </c>
      <c r="C191" s="90">
        <v>722.06</v>
      </c>
      <c r="D191" s="90">
        <v>9.76</v>
      </c>
      <c r="E191" s="90">
        <v>446.03</v>
      </c>
      <c r="F191" s="90">
        <v>427.52</v>
      </c>
      <c r="G191" s="85">
        <v>2.87</v>
      </c>
      <c r="H191" s="88">
        <v>375.93</v>
      </c>
      <c r="I191" s="83">
        <v>51.59</v>
      </c>
      <c r="J191" s="83">
        <f t="shared" si="24"/>
        <v>276.03</v>
      </c>
    </row>
    <row r="192" s="70" customFormat="1" hidden="1" spans="1:10">
      <c r="A192" s="93" t="s">
        <v>72</v>
      </c>
      <c r="B192" s="90">
        <v>30.9</v>
      </c>
      <c r="C192" s="90">
        <v>488.22</v>
      </c>
      <c r="D192" s="90">
        <v>8.52</v>
      </c>
      <c r="E192" s="90">
        <v>263.27</v>
      </c>
      <c r="F192" s="90">
        <v>252.35</v>
      </c>
      <c r="G192" s="85">
        <v>4.34</v>
      </c>
      <c r="H192" s="88">
        <v>221.92</v>
      </c>
      <c r="I192" s="83">
        <v>30.43</v>
      </c>
      <c r="J192" s="83">
        <f t="shared" si="24"/>
        <v>224.95</v>
      </c>
    </row>
    <row r="193" s="70" customFormat="1" hidden="1" spans="1:10">
      <c r="A193" s="93" t="s">
        <v>73</v>
      </c>
      <c r="B193" s="90">
        <v>16</v>
      </c>
      <c r="C193" s="90">
        <v>252.8</v>
      </c>
      <c r="D193" s="90">
        <v>9.98</v>
      </c>
      <c r="E193" s="90">
        <v>159.68</v>
      </c>
      <c r="F193" s="90">
        <v>153.05</v>
      </c>
      <c r="G193" s="85">
        <v>8.07</v>
      </c>
      <c r="H193" s="88">
        <v>133.8</v>
      </c>
      <c r="I193" s="83">
        <v>19.25</v>
      </c>
      <c r="J193" s="83">
        <f t="shared" si="24"/>
        <v>93.12</v>
      </c>
    </row>
    <row r="194" s="70" customFormat="1" hidden="1" spans="1:10">
      <c r="A194" s="93" t="s">
        <v>74</v>
      </c>
      <c r="B194" s="90">
        <v>22.6</v>
      </c>
      <c r="C194" s="90">
        <v>357.08</v>
      </c>
      <c r="D194" s="90">
        <v>9.78</v>
      </c>
      <c r="E194" s="90">
        <v>221.03</v>
      </c>
      <c r="F194" s="90">
        <v>211.86</v>
      </c>
      <c r="G194" s="85">
        <v>7.3</v>
      </c>
      <c r="H194" s="88">
        <v>185.49</v>
      </c>
      <c r="I194" s="83">
        <v>26.37</v>
      </c>
      <c r="J194" s="83">
        <f t="shared" si="24"/>
        <v>136.05</v>
      </c>
    </row>
    <row r="195" s="70" customFormat="1" hidden="1" spans="1:10">
      <c r="A195" s="93" t="s">
        <v>75</v>
      </c>
      <c r="B195" s="90">
        <v>75.5</v>
      </c>
      <c r="C195" s="90">
        <v>1192.9</v>
      </c>
      <c r="D195" s="90">
        <v>10.23</v>
      </c>
      <c r="E195" s="90">
        <v>772.37</v>
      </c>
      <c r="F195" s="90">
        <v>740.32</v>
      </c>
      <c r="G195" s="85">
        <v>2.4</v>
      </c>
      <c r="H195" s="88">
        <v>658.72</v>
      </c>
      <c r="I195" s="83">
        <v>81.6</v>
      </c>
      <c r="J195" s="83">
        <f t="shared" si="24"/>
        <v>420.53</v>
      </c>
    </row>
    <row r="196" s="70" customFormat="1" hidden="1" spans="1:10">
      <c r="A196" s="93" t="s">
        <v>76</v>
      </c>
      <c r="B196" s="90">
        <v>55.2</v>
      </c>
      <c r="C196" s="90">
        <v>872.16</v>
      </c>
      <c r="D196" s="90">
        <v>10.14</v>
      </c>
      <c r="E196" s="90">
        <v>559.73</v>
      </c>
      <c r="F196" s="90">
        <v>536.51</v>
      </c>
      <c r="G196" s="85">
        <v>5.35</v>
      </c>
      <c r="H196" s="88">
        <v>461.7</v>
      </c>
      <c r="I196" s="83">
        <v>74.81</v>
      </c>
      <c r="J196" s="83">
        <f t="shared" si="24"/>
        <v>312.43</v>
      </c>
    </row>
    <row r="197" s="70" customFormat="1" hidden="1" spans="1:10">
      <c r="A197" s="93" t="s">
        <v>77</v>
      </c>
      <c r="B197" s="90">
        <v>20.1</v>
      </c>
      <c r="C197" s="90">
        <v>317.58</v>
      </c>
      <c r="D197" s="90">
        <v>9.6</v>
      </c>
      <c r="E197" s="90">
        <v>192.96</v>
      </c>
      <c r="F197" s="90">
        <v>184.95</v>
      </c>
      <c r="G197" s="85">
        <v>3.42</v>
      </c>
      <c r="H197" s="88">
        <v>161.82</v>
      </c>
      <c r="I197" s="83">
        <v>23.13</v>
      </c>
      <c r="J197" s="83">
        <f t="shared" si="24"/>
        <v>124.62</v>
      </c>
    </row>
    <row r="198" s="70" customFormat="1" hidden="1" spans="1:10">
      <c r="A198" s="93" t="s">
        <v>78</v>
      </c>
      <c r="B198" s="90">
        <v>23.1</v>
      </c>
      <c r="C198" s="90">
        <v>364.98</v>
      </c>
      <c r="D198" s="90">
        <v>8.03</v>
      </c>
      <c r="E198" s="90">
        <v>185.49</v>
      </c>
      <c r="F198" s="90">
        <v>177.79</v>
      </c>
      <c r="G198" s="85">
        <v>3</v>
      </c>
      <c r="H198" s="88">
        <v>157.7</v>
      </c>
      <c r="I198" s="83">
        <v>20.09</v>
      </c>
      <c r="J198" s="83">
        <f t="shared" si="24"/>
        <v>179.49</v>
      </c>
    </row>
    <row r="199" s="70" customFormat="1" hidden="1" spans="1:10">
      <c r="A199" s="93" t="s">
        <v>79</v>
      </c>
      <c r="B199" s="90">
        <v>85</v>
      </c>
      <c r="C199" s="90">
        <v>1343</v>
      </c>
      <c r="D199" s="90">
        <v>9.33</v>
      </c>
      <c r="E199" s="90">
        <v>793.05</v>
      </c>
      <c r="F199" s="90">
        <v>760.15</v>
      </c>
      <c r="G199" s="85">
        <v>6.95</v>
      </c>
      <c r="H199" s="88">
        <v>685.92</v>
      </c>
      <c r="I199" s="83">
        <v>74.23</v>
      </c>
      <c r="J199" s="83">
        <f t="shared" si="24"/>
        <v>549.95</v>
      </c>
    </row>
    <row r="200" s="70" customFormat="1" hidden="1" spans="1:10">
      <c r="A200" s="93" t="s">
        <v>80</v>
      </c>
      <c r="B200" s="90">
        <v>70.6</v>
      </c>
      <c r="C200" s="90">
        <v>1115.48</v>
      </c>
      <c r="D200" s="90">
        <v>9.82</v>
      </c>
      <c r="E200" s="90">
        <v>693.29</v>
      </c>
      <c r="F200" s="90">
        <v>664.53</v>
      </c>
      <c r="G200" s="85">
        <v>26.43</v>
      </c>
      <c r="H200" s="88">
        <v>582.91</v>
      </c>
      <c r="I200" s="83">
        <v>81.62</v>
      </c>
      <c r="J200" s="83">
        <f t="shared" ref="J200:J256" si="28">C200-E200</f>
        <v>422.19</v>
      </c>
    </row>
    <row r="201" s="70" customFormat="1" hidden="1" spans="1:10">
      <c r="A201" s="93" t="s">
        <v>81</v>
      </c>
      <c r="B201" s="90">
        <v>58.3</v>
      </c>
      <c r="C201" s="90">
        <v>921.14</v>
      </c>
      <c r="D201" s="90">
        <v>9.15</v>
      </c>
      <c r="E201" s="90">
        <v>533.45</v>
      </c>
      <c r="F201" s="90">
        <v>511.32</v>
      </c>
      <c r="G201" s="85">
        <v>33.53</v>
      </c>
      <c r="H201" s="88">
        <v>448.89</v>
      </c>
      <c r="I201" s="83">
        <v>62.43</v>
      </c>
      <c r="J201" s="83">
        <f t="shared" si="28"/>
        <v>387.69</v>
      </c>
    </row>
    <row r="202" s="70" customFormat="1" hidden="1" spans="1:10">
      <c r="A202" s="93" t="s">
        <v>82</v>
      </c>
      <c r="B202" s="90">
        <v>69</v>
      </c>
      <c r="C202" s="90">
        <v>1090.2</v>
      </c>
      <c r="D202" s="90">
        <v>8.24</v>
      </c>
      <c r="E202" s="90">
        <v>568.56</v>
      </c>
      <c r="F202" s="90">
        <v>544.97</v>
      </c>
      <c r="G202" s="85">
        <v>50.32</v>
      </c>
      <c r="H202" s="88">
        <v>480.8</v>
      </c>
      <c r="I202" s="83">
        <v>64.17</v>
      </c>
      <c r="J202" s="83">
        <f t="shared" si="28"/>
        <v>521.64</v>
      </c>
    </row>
    <row r="203" s="70" customFormat="1" hidden="1" spans="1:10">
      <c r="A203" s="93" t="s">
        <v>83</v>
      </c>
      <c r="B203" s="90">
        <v>61.3</v>
      </c>
      <c r="C203" s="90">
        <v>968.54</v>
      </c>
      <c r="D203" s="90">
        <v>9.94</v>
      </c>
      <c r="E203" s="90">
        <v>609.32</v>
      </c>
      <c r="F203" s="90">
        <v>584.04</v>
      </c>
      <c r="G203" s="85">
        <v>2.66</v>
      </c>
      <c r="H203" s="88">
        <v>512.79</v>
      </c>
      <c r="I203" s="83">
        <v>71.25</v>
      </c>
      <c r="J203" s="83">
        <f t="shared" si="28"/>
        <v>359.22</v>
      </c>
    </row>
    <row r="204" s="70" customFormat="1" hidden="1" spans="1:10">
      <c r="A204" s="93" t="s">
        <v>84</v>
      </c>
      <c r="B204" s="90">
        <v>49.6</v>
      </c>
      <c r="C204" s="90">
        <v>783.68</v>
      </c>
      <c r="D204" s="90">
        <v>9.76</v>
      </c>
      <c r="E204" s="90">
        <v>484.1</v>
      </c>
      <c r="F204" s="90">
        <v>464.01</v>
      </c>
      <c r="G204" s="85">
        <v>6.48</v>
      </c>
      <c r="H204" s="88">
        <v>407.19</v>
      </c>
      <c r="I204" s="83">
        <v>56.82</v>
      </c>
      <c r="J204" s="83">
        <f t="shared" si="28"/>
        <v>299.58</v>
      </c>
    </row>
    <row r="205" s="70" customFormat="1" hidden="1" spans="1:10">
      <c r="A205" s="93" t="s">
        <v>85</v>
      </c>
      <c r="B205" s="90">
        <v>41.6</v>
      </c>
      <c r="C205" s="90">
        <v>657.28</v>
      </c>
      <c r="D205" s="90">
        <v>9.78</v>
      </c>
      <c r="E205" s="90">
        <v>406.85</v>
      </c>
      <c r="F205" s="90">
        <v>389.97</v>
      </c>
      <c r="G205" s="85">
        <v>22.39</v>
      </c>
      <c r="H205" s="88">
        <v>342.13</v>
      </c>
      <c r="I205" s="83">
        <v>47.84</v>
      </c>
      <c r="J205" s="83">
        <f t="shared" si="28"/>
        <v>250.43</v>
      </c>
    </row>
    <row r="206" s="70" customFormat="1" hidden="1" spans="1:10">
      <c r="A206" s="93" t="s">
        <v>86</v>
      </c>
      <c r="B206" s="90">
        <v>21.4</v>
      </c>
      <c r="C206" s="90">
        <v>338.12</v>
      </c>
      <c r="D206" s="90">
        <v>6.6</v>
      </c>
      <c r="E206" s="90">
        <v>141.24</v>
      </c>
      <c r="F206" s="90">
        <v>135.38</v>
      </c>
      <c r="G206" s="85">
        <v>4.57</v>
      </c>
      <c r="H206" s="88">
        <v>118.47</v>
      </c>
      <c r="I206" s="83">
        <v>16.91</v>
      </c>
      <c r="J206" s="83">
        <f t="shared" si="28"/>
        <v>196.88</v>
      </c>
    </row>
    <row r="207" s="72" customFormat="1" hidden="1" spans="1:10">
      <c r="A207" s="93" t="s">
        <v>87</v>
      </c>
      <c r="B207" s="90">
        <v>86.1</v>
      </c>
      <c r="C207" s="90">
        <v>1360.38</v>
      </c>
      <c r="D207" s="90">
        <v>9.63</v>
      </c>
      <c r="E207" s="90">
        <v>829.14</v>
      </c>
      <c r="F207" s="90">
        <v>794.74</v>
      </c>
      <c r="G207" s="85">
        <v>3.14</v>
      </c>
      <c r="H207" s="88">
        <v>708.71</v>
      </c>
      <c r="I207" s="83">
        <v>86.03</v>
      </c>
      <c r="J207" s="83">
        <f t="shared" si="28"/>
        <v>531.24</v>
      </c>
    </row>
    <row r="208" s="70" customFormat="1" hidden="1" spans="1:10">
      <c r="A208" s="93" t="s">
        <v>88</v>
      </c>
      <c r="B208" s="90">
        <v>52.4</v>
      </c>
      <c r="C208" s="90">
        <v>827.92</v>
      </c>
      <c r="D208" s="90">
        <v>9.76</v>
      </c>
      <c r="E208" s="90">
        <v>511.42</v>
      </c>
      <c r="F208" s="90">
        <v>490.2</v>
      </c>
      <c r="G208" s="85">
        <v>3.56</v>
      </c>
      <c r="H208" s="88">
        <v>433.51</v>
      </c>
      <c r="I208" s="83">
        <v>56.69</v>
      </c>
      <c r="J208" s="83">
        <f t="shared" si="28"/>
        <v>316.5</v>
      </c>
    </row>
    <row r="209" s="70" customFormat="1" spans="1:10">
      <c r="A209" s="93" t="s">
        <v>89</v>
      </c>
      <c r="B209" s="90">
        <v>48.3</v>
      </c>
      <c r="C209" s="90">
        <v>763.14</v>
      </c>
      <c r="D209" s="90">
        <v>9.31</v>
      </c>
      <c r="E209" s="90">
        <v>449.67</v>
      </c>
      <c r="F209" s="90">
        <v>431.01</v>
      </c>
      <c r="G209" s="85">
        <v>4.02</v>
      </c>
      <c r="H209" s="88">
        <v>375.14</v>
      </c>
      <c r="I209" s="83">
        <v>55.87</v>
      </c>
      <c r="J209" s="83">
        <f t="shared" si="28"/>
        <v>313.47</v>
      </c>
    </row>
    <row r="210" s="70" customFormat="1" hidden="1" spans="1:10">
      <c r="A210" s="93" t="s">
        <v>90</v>
      </c>
      <c r="B210" s="90">
        <v>58.9</v>
      </c>
      <c r="C210" s="90">
        <v>930.62</v>
      </c>
      <c r="D210" s="90">
        <v>9.44</v>
      </c>
      <c r="E210" s="90">
        <v>556.02</v>
      </c>
      <c r="F210" s="90">
        <v>532.95</v>
      </c>
      <c r="G210" s="85">
        <v>8.31</v>
      </c>
      <c r="H210" s="88">
        <v>469.72</v>
      </c>
      <c r="I210" s="83">
        <v>63.23</v>
      </c>
      <c r="J210" s="83">
        <f t="shared" si="28"/>
        <v>374.6</v>
      </c>
    </row>
    <row r="211" s="70" customFormat="1" hidden="1" spans="1:10">
      <c r="A211" s="93" t="s">
        <v>91</v>
      </c>
      <c r="B211" s="90">
        <v>115.4</v>
      </c>
      <c r="C211" s="90">
        <v>1823.32</v>
      </c>
      <c r="D211" s="90">
        <v>10.1</v>
      </c>
      <c r="E211" s="90">
        <v>1165.54</v>
      </c>
      <c r="F211" s="90">
        <v>1117.18</v>
      </c>
      <c r="G211" s="85">
        <v>10.18</v>
      </c>
      <c r="H211" s="88">
        <v>984.99</v>
      </c>
      <c r="I211" s="83">
        <v>132.19</v>
      </c>
      <c r="J211" s="83">
        <f t="shared" si="28"/>
        <v>657.78</v>
      </c>
    </row>
    <row r="212" s="70" customFormat="1" hidden="1" spans="1:10">
      <c r="A212" s="93" t="s">
        <v>92</v>
      </c>
      <c r="B212" s="90">
        <v>63.3</v>
      </c>
      <c r="C212" s="90">
        <v>1000.14</v>
      </c>
      <c r="D212" s="90">
        <v>9.92</v>
      </c>
      <c r="E212" s="90">
        <v>627.94</v>
      </c>
      <c r="F212" s="90">
        <v>601.89</v>
      </c>
      <c r="G212" s="85">
        <v>11.17</v>
      </c>
      <c r="H212" s="88">
        <v>520.89</v>
      </c>
      <c r="I212" s="83">
        <v>81</v>
      </c>
      <c r="J212" s="83">
        <f t="shared" si="28"/>
        <v>372.2</v>
      </c>
    </row>
    <row r="213" s="70" customFormat="1" hidden="1" spans="1:10">
      <c r="A213" s="93" t="s">
        <v>93</v>
      </c>
      <c r="B213" s="90">
        <v>45.6</v>
      </c>
      <c r="C213" s="90">
        <v>720.48</v>
      </c>
      <c r="D213" s="90">
        <v>8.03</v>
      </c>
      <c r="E213" s="90">
        <v>366.17</v>
      </c>
      <c r="F213" s="90">
        <v>350.98</v>
      </c>
      <c r="G213" s="85">
        <v>0.54</v>
      </c>
      <c r="H213" s="88">
        <v>308.62</v>
      </c>
      <c r="I213" s="83">
        <v>42.36</v>
      </c>
      <c r="J213" s="83">
        <f t="shared" si="28"/>
        <v>354.31</v>
      </c>
    </row>
    <row r="214" s="70" customFormat="1" hidden="1" spans="1:10">
      <c r="A214" s="93" t="s">
        <v>94</v>
      </c>
      <c r="B214" s="90">
        <v>33.1</v>
      </c>
      <c r="C214" s="90">
        <v>522.98</v>
      </c>
      <c r="D214" s="90">
        <v>9.63</v>
      </c>
      <c r="E214" s="90">
        <v>318.75</v>
      </c>
      <c r="F214" s="90">
        <v>305.53</v>
      </c>
      <c r="G214" s="85">
        <v>3.02</v>
      </c>
      <c r="H214" s="88">
        <v>268.7</v>
      </c>
      <c r="I214" s="83">
        <v>36.83</v>
      </c>
      <c r="J214" s="83">
        <f t="shared" si="28"/>
        <v>204.23</v>
      </c>
    </row>
    <row r="215" s="70" customFormat="1" hidden="1" spans="1:10">
      <c r="A215" s="93" t="s">
        <v>95</v>
      </c>
      <c r="B215" s="90">
        <v>42.9</v>
      </c>
      <c r="C215" s="90">
        <v>677.82</v>
      </c>
      <c r="D215" s="90">
        <v>10.26</v>
      </c>
      <c r="E215" s="90">
        <v>440.15</v>
      </c>
      <c r="F215" s="90">
        <v>421.89</v>
      </c>
      <c r="G215" s="85">
        <v>-0.21</v>
      </c>
      <c r="H215" s="88">
        <v>369.32</v>
      </c>
      <c r="I215" s="83">
        <v>52.57</v>
      </c>
      <c r="J215" s="83">
        <f t="shared" si="28"/>
        <v>237.67</v>
      </c>
    </row>
    <row r="216" s="70" customFormat="1" hidden="1" spans="1:10">
      <c r="A216" s="93" t="s">
        <v>96</v>
      </c>
      <c r="B216" s="90">
        <v>30.7</v>
      </c>
      <c r="C216" s="90">
        <v>485.06</v>
      </c>
      <c r="D216" s="90">
        <v>10.26</v>
      </c>
      <c r="E216" s="90">
        <v>314.98</v>
      </c>
      <c r="F216" s="90">
        <v>301.91</v>
      </c>
      <c r="G216" s="85">
        <v>3.67</v>
      </c>
      <c r="H216" s="88">
        <v>262.93</v>
      </c>
      <c r="I216" s="83">
        <v>38.98</v>
      </c>
      <c r="J216" s="83">
        <f t="shared" si="28"/>
        <v>170.08</v>
      </c>
    </row>
    <row r="217" s="70" customFormat="1" hidden="1" spans="1:10">
      <c r="A217" s="93" t="s">
        <v>97</v>
      </c>
      <c r="B217" s="90">
        <v>20.5</v>
      </c>
      <c r="C217" s="90">
        <v>323.9</v>
      </c>
      <c r="D217" s="90">
        <v>6.65</v>
      </c>
      <c r="E217" s="90">
        <v>136.33</v>
      </c>
      <c r="F217" s="90">
        <v>130.67</v>
      </c>
      <c r="G217" s="85">
        <v>15.6</v>
      </c>
      <c r="H217" s="88">
        <v>114.95</v>
      </c>
      <c r="I217" s="83">
        <v>15.72</v>
      </c>
      <c r="J217" s="83">
        <f t="shared" si="28"/>
        <v>187.57</v>
      </c>
    </row>
    <row r="218" s="70" customFormat="1" hidden="1" spans="1:10">
      <c r="A218" s="93" t="s">
        <v>98</v>
      </c>
      <c r="B218" s="90">
        <v>13.9</v>
      </c>
      <c r="C218" s="90">
        <v>219.62</v>
      </c>
      <c r="D218" s="90">
        <v>9.19</v>
      </c>
      <c r="E218" s="90">
        <v>127.74</v>
      </c>
      <c r="F218" s="90">
        <v>122.44</v>
      </c>
      <c r="G218" s="85">
        <v>14.7</v>
      </c>
      <c r="H218" s="88">
        <v>106.16</v>
      </c>
      <c r="I218" s="83">
        <v>16.28</v>
      </c>
      <c r="J218" s="83">
        <f t="shared" si="28"/>
        <v>91.88</v>
      </c>
    </row>
    <row r="219" s="70" customFormat="1" hidden="1" spans="1:10">
      <c r="A219" s="93" t="s">
        <v>99</v>
      </c>
      <c r="B219" s="90">
        <v>19</v>
      </c>
      <c r="C219" s="90">
        <v>300.2</v>
      </c>
      <c r="D219" s="90">
        <v>10.26</v>
      </c>
      <c r="E219" s="90">
        <v>194.94</v>
      </c>
      <c r="F219" s="90">
        <v>186.85</v>
      </c>
      <c r="G219" s="85">
        <v>25.7</v>
      </c>
      <c r="H219" s="88">
        <v>163.47</v>
      </c>
      <c r="I219" s="83">
        <v>23.38</v>
      </c>
      <c r="J219" s="83">
        <f t="shared" si="28"/>
        <v>105.26</v>
      </c>
    </row>
    <row r="220" s="70" customFormat="1" hidden="1" spans="1:10">
      <c r="A220" s="93" t="s">
        <v>100</v>
      </c>
      <c r="B220" s="90">
        <v>93.8</v>
      </c>
      <c r="C220" s="90">
        <v>1482.04</v>
      </c>
      <c r="D220" s="90">
        <v>9.94</v>
      </c>
      <c r="E220" s="90">
        <v>932.37</v>
      </c>
      <c r="F220" s="90">
        <v>893.69</v>
      </c>
      <c r="G220" s="85">
        <v>43.37</v>
      </c>
      <c r="H220" s="88">
        <v>788.46</v>
      </c>
      <c r="I220" s="83">
        <v>105.23</v>
      </c>
      <c r="J220" s="83">
        <f t="shared" si="28"/>
        <v>549.67</v>
      </c>
    </row>
    <row r="221" s="70" customFormat="1" hidden="1" spans="1:10">
      <c r="A221" s="93" t="s">
        <v>101</v>
      </c>
      <c r="B221" s="90">
        <v>93.4</v>
      </c>
      <c r="C221" s="90">
        <v>1475.72</v>
      </c>
      <c r="D221" s="90">
        <v>10.14</v>
      </c>
      <c r="E221" s="90">
        <v>947.08</v>
      </c>
      <c r="F221" s="90">
        <v>907.79</v>
      </c>
      <c r="G221" s="85">
        <v>33.13</v>
      </c>
      <c r="H221" s="88">
        <v>801.14</v>
      </c>
      <c r="I221" s="83">
        <v>106.65</v>
      </c>
      <c r="J221" s="83">
        <f t="shared" si="28"/>
        <v>528.64</v>
      </c>
    </row>
    <row r="222" s="70" customFormat="1" hidden="1" spans="1:10">
      <c r="A222" s="93" t="s">
        <v>102</v>
      </c>
      <c r="B222" s="90">
        <v>73.5</v>
      </c>
      <c r="C222" s="90">
        <v>1161.3</v>
      </c>
      <c r="D222" s="90">
        <v>10.07</v>
      </c>
      <c r="E222" s="90">
        <v>740.15</v>
      </c>
      <c r="F222" s="90">
        <v>709.44</v>
      </c>
      <c r="G222" s="85">
        <v>27.3</v>
      </c>
      <c r="H222" s="88">
        <v>625.49</v>
      </c>
      <c r="I222" s="83">
        <v>83.95</v>
      </c>
      <c r="J222" s="83">
        <f t="shared" si="28"/>
        <v>421.15</v>
      </c>
    </row>
    <row r="223" s="70" customFormat="1" hidden="1" spans="1:10">
      <c r="A223" s="93" t="s">
        <v>103</v>
      </c>
      <c r="B223" s="90">
        <v>53.9</v>
      </c>
      <c r="C223" s="90">
        <v>851.62</v>
      </c>
      <c r="D223" s="90">
        <v>10.9</v>
      </c>
      <c r="E223" s="90">
        <v>587.51</v>
      </c>
      <c r="F223" s="90">
        <v>563.13</v>
      </c>
      <c r="G223" s="85">
        <v>13.4</v>
      </c>
      <c r="H223" s="88">
        <v>494.37</v>
      </c>
      <c r="I223" s="83">
        <v>68.76</v>
      </c>
      <c r="J223" s="83">
        <f t="shared" si="28"/>
        <v>264.11</v>
      </c>
    </row>
    <row r="224" s="70" customFormat="1" hidden="1" spans="1:10">
      <c r="A224" s="93" t="s">
        <v>104</v>
      </c>
      <c r="B224" s="90">
        <v>57.7</v>
      </c>
      <c r="C224" s="90">
        <v>911.66</v>
      </c>
      <c r="D224" s="90">
        <v>10.55</v>
      </c>
      <c r="E224" s="90">
        <v>608.74</v>
      </c>
      <c r="F224" s="90">
        <v>583.48</v>
      </c>
      <c r="G224" s="85">
        <v>18.25</v>
      </c>
      <c r="H224" s="88">
        <v>512.18</v>
      </c>
      <c r="I224" s="83">
        <v>71.3</v>
      </c>
      <c r="J224" s="83">
        <f t="shared" si="28"/>
        <v>302.92</v>
      </c>
    </row>
    <row r="225" s="70" customFormat="1" hidden="1" spans="1:10">
      <c r="A225" s="93" t="s">
        <v>105</v>
      </c>
      <c r="B225" s="90">
        <v>75.2</v>
      </c>
      <c r="C225" s="90">
        <v>1188.16</v>
      </c>
      <c r="D225" s="90">
        <v>10.9</v>
      </c>
      <c r="E225" s="90">
        <v>819.68</v>
      </c>
      <c r="F225" s="90">
        <v>785.67</v>
      </c>
      <c r="G225" s="85">
        <v>-11.53</v>
      </c>
      <c r="H225" s="88">
        <v>692.85</v>
      </c>
      <c r="I225" s="83">
        <v>92.82</v>
      </c>
      <c r="J225" s="83">
        <f t="shared" si="28"/>
        <v>368.48</v>
      </c>
    </row>
    <row r="226" s="70" customFormat="1" hidden="1" spans="1:10">
      <c r="A226" s="93" t="s">
        <v>106</v>
      </c>
      <c r="B226" s="90">
        <v>42.2</v>
      </c>
      <c r="C226" s="90">
        <v>666.76</v>
      </c>
      <c r="D226" s="90">
        <v>8.7</v>
      </c>
      <c r="E226" s="90">
        <v>367.14</v>
      </c>
      <c r="F226" s="90">
        <v>351.91</v>
      </c>
      <c r="G226" s="85">
        <v>6.11</v>
      </c>
      <c r="H226" s="88">
        <v>307.34</v>
      </c>
      <c r="I226" s="83">
        <v>44.57</v>
      </c>
      <c r="J226" s="83">
        <f t="shared" si="28"/>
        <v>299.62</v>
      </c>
    </row>
    <row r="227" s="70" customFormat="1" hidden="1" spans="1:10">
      <c r="A227" s="93" t="s">
        <v>107</v>
      </c>
      <c r="B227" s="90">
        <v>34.5</v>
      </c>
      <c r="C227" s="90">
        <v>545.1</v>
      </c>
      <c r="D227" s="90">
        <v>8.86</v>
      </c>
      <c r="E227" s="90">
        <v>305.67</v>
      </c>
      <c r="F227" s="90">
        <v>292.99</v>
      </c>
      <c r="G227" s="85">
        <v>-2.45</v>
      </c>
      <c r="H227" s="88">
        <v>259.21</v>
      </c>
      <c r="I227" s="83">
        <v>33.78</v>
      </c>
      <c r="J227" s="83">
        <f t="shared" si="28"/>
        <v>239.43</v>
      </c>
    </row>
    <row r="228" s="70" customFormat="1" hidden="1" spans="1:10">
      <c r="A228" s="93" t="s">
        <v>108</v>
      </c>
      <c r="B228" s="90">
        <v>41.5</v>
      </c>
      <c r="C228" s="90">
        <v>655.7</v>
      </c>
      <c r="D228" s="90">
        <v>8.99</v>
      </c>
      <c r="E228" s="90">
        <v>373.09</v>
      </c>
      <c r="F228" s="90">
        <v>357.61</v>
      </c>
      <c r="G228" s="85">
        <v>13.38</v>
      </c>
      <c r="H228" s="88">
        <v>314.49</v>
      </c>
      <c r="I228" s="83">
        <v>43.12</v>
      </c>
      <c r="J228" s="83">
        <f t="shared" si="28"/>
        <v>282.61</v>
      </c>
    </row>
    <row r="229" s="70" customFormat="1" hidden="1" spans="1:10">
      <c r="A229" s="93" t="s">
        <v>109</v>
      </c>
      <c r="B229" s="90">
        <v>39</v>
      </c>
      <c r="C229" s="90">
        <v>616.2</v>
      </c>
      <c r="D229" s="90">
        <v>11.97</v>
      </c>
      <c r="E229" s="90">
        <v>466.83</v>
      </c>
      <c r="F229" s="90">
        <v>447.46</v>
      </c>
      <c r="G229" s="85">
        <v>27.46</v>
      </c>
      <c r="H229" s="88">
        <v>391.46</v>
      </c>
      <c r="I229" s="83">
        <v>56</v>
      </c>
      <c r="J229" s="83">
        <f t="shared" si="28"/>
        <v>149.37</v>
      </c>
    </row>
    <row r="230" s="70" customFormat="1" hidden="1" spans="1:10">
      <c r="A230" s="93" t="s">
        <v>110</v>
      </c>
      <c r="B230" s="90">
        <v>37.5</v>
      </c>
      <c r="C230" s="90">
        <v>592.5</v>
      </c>
      <c r="D230" s="90">
        <v>6.28</v>
      </c>
      <c r="E230" s="90">
        <v>235.5</v>
      </c>
      <c r="F230" s="90">
        <v>225.73</v>
      </c>
      <c r="G230" s="85">
        <v>22.9</v>
      </c>
      <c r="H230" s="88">
        <v>198.45</v>
      </c>
      <c r="I230" s="83">
        <v>27.28</v>
      </c>
      <c r="J230" s="83">
        <f t="shared" si="28"/>
        <v>357</v>
      </c>
    </row>
    <row r="231" s="70" customFormat="1" hidden="1" spans="1:10">
      <c r="A231" s="93" t="s">
        <v>111</v>
      </c>
      <c r="B231" s="90">
        <v>33.4</v>
      </c>
      <c r="C231" s="90">
        <v>527.72</v>
      </c>
      <c r="D231" s="90">
        <v>6.44</v>
      </c>
      <c r="E231" s="90">
        <v>215.1</v>
      </c>
      <c r="F231" s="90">
        <v>206.18</v>
      </c>
      <c r="G231" s="85">
        <v>52.18</v>
      </c>
      <c r="H231" s="88">
        <v>180.72</v>
      </c>
      <c r="I231" s="83">
        <v>25.46</v>
      </c>
      <c r="J231" s="83">
        <f t="shared" si="28"/>
        <v>312.62</v>
      </c>
    </row>
    <row r="232" s="70" customFormat="1" hidden="1" spans="1:10">
      <c r="A232" s="93" t="s">
        <v>112</v>
      </c>
      <c r="B232" s="90">
        <v>25.7</v>
      </c>
      <c r="C232" s="90">
        <v>406.06</v>
      </c>
      <c r="D232" s="90">
        <v>6.02</v>
      </c>
      <c r="E232" s="90">
        <v>154.71</v>
      </c>
      <c r="F232" s="90">
        <v>148.29</v>
      </c>
      <c r="G232" s="85">
        <v>16.75</v>
      </c>
      <c r="H232" s="88">
        <v>130.46</v>
      </c>
      <c r="I232" s="83">
        <v>17.83</v>
      </c>
      <c r="J232" s="83">
        <f t="shared" si="28"/>
        <v>251.35</v>
      </c>
    </row>
    <row r="233" s="70" customFormat="1" hidden="1" spans="1:10">
      <c r="A233" s="93" t="s">
        <v>113</v>
      </c>
      <c r="B233" s="90">
        <v>78.5</v>
      </c>
      <c r="C233" s="90">
        <v>1240.3</v>
      </c>
      <c r="D233" s="90">
        <v>9.03</v>
      </c>
      <c r="E233" s="90">
        <v>708.86</v>
      </c>
      <c r="F233" s="90">
        <v>679.45</v>
      </c>
      <c r="G233" s="85">
        <v>24.61</v>
      </c>
      <c r="H233" s="88">
        <v>595.41</v>
      </c>
      <c r="I233" s="83">
        <v>84.04</v>
      </c>
      <c r="J233" s="83">
        <f t="shared" si="28"/>
        <v>531.44</v>
      </c>
    </row>
    <row r="234" s="70" customFormat="1" hidden="1" spans="1:10">
      <c r="A234" s="93" t="s">
        <v>114</v>
      </c>
      <c r="B234" s="90">
        <v>28.1</v>
      </c>
      <c r="C234" s="90">
        <v>443.98</v>
      </c>
      <c r="D234" s="90">
        <v>8.24</v>
      </c>
      <c r="E234" s="90">
        <v>231.54</v>
      </c>
      <c r="F234" s="90">
        <v>221.93</v>
      </c>
      <c r="G234" s="85">
        <v>14.44</v>
      </c>
      <c r="H234" s="88">
        <v>195.24</v>
      </c>
      <c r="I234" s="83">
        <v>26.69</v>
      </c>
      <c r="J234" s="83">
        <f t="shared" si="28"/>
        <v>212.44</v>
      </c>
    </row>
    <row r="235" s="70" customFormat="1" hidden="1" spans="1:10">
      <c r="A235" s="93" t="s">
        <v>115</v>
      </c>
      <c r="B235" s="90">
        <v>70.6</v>
      </c>
      <c r="C235" s="90">
        <v>1115.48</v>
      </c>
      <c r="D235" s="90">
        <v>9.63</v>
      </c>
      <c r="E235" s="90">
        <v>679.88</v>
      </c>
      <c r="F235" s="90">
        <v>651.67</v>
      </c>
      <c r="G235" s="85">
        <v>30.7</v>
      </c>
      <c r="H235" s="88">
        <v>572.32</v>
      </c>
      <c r="I235" s="83">
        <v>79.35</v>
      </c>
      <c r="J235" s="83">
        <f t="shared" si="28"/>
        <v>435.6</v>
      </c>
    </row>
    <row r="236" s="70" customFormat="1" hidden="1" spans="1:10">
      <c r="A236" s="93" t="s">
        <v>116</v>
      </c>
      <c r="B236" s="90">
        <v>58.6</v>
      </c>
      <c r="C236" s="90">
        <v>925.88</v>
      </c>
      <c r="D236" s="90">
        <v>9.18</v>
      </c>
      <c r="E236" s="90">
        <v>537.95</v>
      </c>
      <c r="F236" s="90">
        <v>515.63</v>
      </c>
      <c r="G236" s="85">
        <v>15.97</v>
      </c>
      <c r="H236" s="88">
        <v>453.56</v>
      </c>
      <c r="I236" s="83">
        <v>62.07</v>
      </c>
      <c r="J236" s="83">
        <f t="shared" si="28"/>
        <v>387.93</v>
      </c>
    </row>
    <row r="237" s="70" customFormat="1" hidden="1" spans="1:10">
      <c r="A237" s="93" t="s">
        <v>117</v>
      </c>
      <c r="B237" s="90">
        <v>89.3</v>
      </c>
      <c r="C237" s="90">
        <v>1410.94</v>
      </c>
      <c r="D237" s="90">
        <v>9.63</v>
      </c>
      <c r="E237" s="90">
        <v>859.96</v>
      </c>
      <c r="F237" s="90">
        <v>824.28</v>
      </c>
      <c r="G237" s="85">
        <v>0.43</v>
      </c>
      <c r="H237" s="88">
        <v>723.31</v>
      </c>
      <c r="I237" s="83">
        <v>100.97</v>
      </c>
      <c r="J237" s="83">
        <f t="shared" si="28"/>
        <v>550.98</v>
      </c>
    </row>
    <row r="238" s="70" customFormat="1" hidden="1" spans="1:10">
      <c r="A238" s="93" t="s">
        <v>118</v>
      </c>
      <c r="B238" s="90">
        <v>111.6</v>
      </c>
      <c r="C238" s="90">
        <v>1763.28</v>
      </c>
      <c r="D238" s="90">
        <v>10.39</v>
      </c>
      <c r="E238" s="90">
        <v>1159.52</v>
      </c>
      <c r="F238" s="90">
        <v>1111.41</v>
      </c>
      <c r="G238" s="85">
        <v>10.03</v>
      </c>
      <c r="H238" s="88">
        <v>977.28</v>
      </c>
      <c r="I238" s="83">
        <v>134.13</v>
      </c>
      <c r="J238" s="83">
        <f t="shared" si="28"/>
        <v>603.76</v>
      </c>
    </row>
    <row r="239" s="70" customFormat="1" hidden="1" spans="1:10">
      <c r="A239" s="93" t="s">
        <v>119</v>
      </c>
      <c r="B239" s="90">
        <v>102.3</v>
      </c>
      <c r="C239" s="90">
        <v>1616.34</v>
      </c>
      <c r="D239" s="90">
        <v>8.87</v>
      </c>
      <c r="E239" s="90">
        <v>907.4</v>
      </c>
      <c r="F239" s="90">
        <v>869.75</v>
      </c>
      <c r="G239" s="85">
        <v>45.07</v>
      </c>
      <c r="H239" s="88">
        <v>764.35</v>
      </c>
      <c r="I239" s="83">
        <v>105.4</v>
      </c>
      <c r="J239" s="83">
        <f t="shared" si="28"/>
        <v>708.94</v>
      </c>
    </row>
    <row r="240" s="70" customFormat="1" hidden="1" spans="1:10">
      <c r="A240" s="93" t="s">
        <v>120</v>
      </c>
      <c r="B240" s="90">
        <v>42.4</v>
      </c>
      <c r="C240" s="90">
        <v>669.92</v>
      </c>
      <c r="D240" s="90">
        <v>9.78</v>
      </c>
      <c r="E240" s="90">
        <v>414.67</v>
      </c>
      <c r="F240" s="90">
        <v>397.47</v>
      </c>
      <c r="G240" s="85">
        <v>30.11</v>
      </c>
      <c r="H240" s="88">
        <v>342.13</v>
      </c>
      <c r="I240" s="83">
        <v>55.34</v>
      </c>
      <c r="J240" s="83">
        <f t="shared" si="28"/>
        <v>255.25</v>
      </c>
    </row>
    <row r="241" s="70" customFormat="1" hidden="1" spans="1:10">
      <c r="A241" s="93" t="s">
        <v>121</v>
      </c>
      <c r="B241" s="90">
        <v>44.9</v>
      </c>
      <c r="C241" s="90">
        <v>709.42</v>
      </c>
      <c r="D241" s="90">
        <v>9.92</v>
      </c>
      <c r="E241" s="90">
        <v>445.41</v>
      </c>
      <c r="F241" s="90">
        <v>426.93</v>
      </c>
      <c r="G241" s="85">
        <v>17.17</v>
      </c>
      <c r="H241" s="88">
        <v>374.57</v>
      </c>
      <c r="I241" s="83">
        <v>52.36</v>
      </c>
      <c r="J241" s="83">
        <f t="shared" si="28"/>
        <v>264.01</v>
      </c>
    </row>
    <row r="242" s="70" customFormat="1" hidden="1" spans="1:10">
      <c r="A242" s="93" t="s">
        <v>122</v>
      </c>
      <c r="B242" s="90">
        <v>81.2</v>
      </c>
      <c r="C242" s="90">
        <v>1282.96</v>
      </c>
      <c r="D242" s="90">
        <v>10.07</v>
      </c>
      <c r="E242" s="90">
        <v>817.68</v>
      </c>
      <c r="F242" s="90">
        <v>783.75</v>
      </c>
      <c r="G242" s="85">
        <v>36.87</v>
      </c>
      <c r="H242" s="88">
        <v>670.47</v>
      </c>
      <c r="I242" s="83">
        <v>113.28</v>
      </c>
      <c r="J242" s="83">
        <f t="shared" si="28"/>
        <v>465.28</v>
      </c>
    </row>
    <row r="243" s="70" customFormat="1" hidden="1" spans="1:10">
      <c r="A243" s="93" t="s">
        <v>123</v>
      </c>
      <c r="B243" s="90">
        <v>60.6</v>
      </c>
      <c r="C243" s="90">
        <v>957.48</v>
      </c>
      <c r="D243" s="90">
        <v>10.3</v>
      </c>
      <c r="E243" s="90">
        <v>624.18</v>
      </c>
      <c r="F243" s="90">
        <v>598.28</v>
      </c>
      <c r="G243" s="85">
        <v>19.21</v>
      </c>
      <c r="H243" s="88">
        <v>528.92</v>
      </c>
      <c r="I243" s="83">
        <v>69.36</v>
      </c>
      <c r="J243" s="83">
        <f t="shared" si="28"/>
        <v>333.3</v>
      </c>
    </row>
    <row r="244" s="70" customFormat="1" hidden="1" spans="1:10">
      <c r="A244" s="93" t="s">
        <v>124</v>
      </c>
      <c r="B244" s="90">
        <v>67.1</v>
      </c>
      <c r="C244" s="90">
        <v>1060.18</v>
      </c>
      <c r="D244" s="90">
        <v>9.94</v>
      </c>
      <c r="E244" s="90">
        <v>666.97</v>
      </c>
      <c r="F244" s="90">
        <v>639.3</v>
      </c>
      <c r="G244" s="85">
        <v>25.63</v>
      </c>
      <c r="H244" s="88">
        <v>584.02</v>
      </c>
      <c r="I244" s="83">
        <v>55.28</v>
      </c>
      <c r="J244" s="83">
        <f t="shared" si="28"/>
        <v>393.21</v>
      </c>
    </row>
    <row r="245" s="70" customFormat="1" hidden="1" spans="1:10">
      <c r="A245" s="94" t="s">
        <v>125</v>
      </c>
      <c r="B245" s="90">
        <v>10.9</v>
      </c>
      <c r="C245" s="90">
        <v>172.22</v>
      </c>
      <c r="D245" s="90">
        <v>7.11</v>
      </c>
      <c r="E245" s="90">
        <v>77.5</v>
      </c>
      <c r="F245" s="90">
        <v>74.28</v>
      </c>
      <c r="G245" s="85">
        <v>3.95</v>
      </c>
      <c r="H245" s="88">
        <v>65.93</v>
      </c>
      <c r="I245" s="83">
        <v>8.35</v>
      </c>
      <c r="J245" s="83">
        <f t="shared" si="28"/>
        <v>94.72</v>
      </c>
    </row>
    <row r="246" s="70" customFormat="1" hidden="1" spans="1:10">
      <c r="A246" s="94" t="s">
        <v>126</v>
      </c>
      <c r="B246" s="90">
        <v>14.2</v>
      </c>
      <c r="C246" s="90">
        <v>224.36</v>
      </c>
      <c r="D246" s="90">
        <v>6.48</v>
      </c>
      <c r="E246" s="90">
        <v>92.02</v>
      </c>
      <c r="F246" s="90">
        <v>88.2</v>
      </c>
      <c r="G246" s="85">
        <v>3.08</v>
      </c>
      <c r="H246" s="88">
        <v>77.03</v>
      </c>
      <c r="I246" s="83">
        <v>11.17</v>
      </c>
      <c r="J246" s="83">
        <f t="shared" si="28"/>
        <v>132.34</v>
      </c>
    </row>
    <row r="247" s="70" customFormat="1" hidden="1" spans="1:10">
      <c r="A247" s="94" t="s">
        <v>127</v>
      </c>
      <c r="B247" s="90">
        <v>15</v>
      </c>
      <c r="C247" s="90">
        <v>237</v>
      </c>
      <c r="D247" s="90">
        <v>6.81</v>
      </c>
      <c r="E247" s="90">
        <v>102.15</v>
      </c>
      <c r="F247" s="90">
        <v>97.91</v>
      </c>
      <c r="G247" s="85">
        <v>3.3</v>
      </c>
      <c r="H247" s="88">
        <v>86.13</v>
      </c>
      <c r="I247" s="83">
        <v>11.78</v>
      </c>
      <c r="J247" s="83">
        <f t="shared" si="28"/>
        <v>134.85</v>
      </c>
    </row>
    <row r="248" s="70" customFormat="1" hidden="1" spans="1:10">
      <c r="A248" s="94" t="s">
        <v>128</v>
      </c>
      <c r="B248" s="90">
        <v>5.8</v>
      </c>
      <c r="C248" s="90">
        <v>91.64</v>
      </c>
      <c r="D248" s="90">
        <v>9.76</v>
      </c>
      <c r="E248" s="90">
        <v>56.61</v>
      </c>
      <c r="F248" s="90">
        <v>54.26</v>
      </c>
      <c r="G248" s="85">
        <v>3</v>
      </c>
      <c r="H248" s="88">
        <v>47.71</v>
      </c>
      <c r="I248" s="83">
        <v>6.55</v>
      </c>
      <c r="J248" s="83">
        <f t="shared" si="28"/>
        <v>35.03</v>
      </c>
    </row>
    <row r="249" s="70" customFormat="1" hidden="1" spans="1:10">
      <c r="A249" s="94" t="s">
        <v>129</v>
      </c>
      <c r="B249" s="90">
        <v>32</v>
      </c>
      <c r="C249" s="90">
        <v>505.6</v>
      </c>
      <c r="D249" s="90">
        <v>9.82</v>
      </c>
      <c r="E249" s="90">
        <v>314.24</v>
      </c>
      <c r="F249" s="90">
        <v>301.2</v>
      </c>
      <c r="G249" s="85">
        <v>11.6</v>
      </c>
      <c r="H249" s="88">
        <v>264.96</v>
      </c>
      <c r="I249" s="83">
        <v>36.24</v>
      </c>
      <c r="J249" s="83">
        <f t="shared" si="28"/>
        <v>191.36</v>
      </c>
    </row>
    <row r="250" s="70" customFormat="1" hidden="1" spans="1:10">
      <c r="A250" s="94" t="s">
        <v>130</v>
      </c>
      <c r="B250" s="90">
        <v>12.7</v>
      </c>
      <c r="C250" s="90">
        <v>200.66</v>
      </c>
      <c r="D250" s="90">
        <v>8.56</v>
      </c>
      <c r="E250" s="90">
        <v>108.71</v>
      </c>
      <c r="F250" s="90">
        <v>104.2</v>
      </c>
      <c r="G250" s="85">
        <v>3.12</v>
      </c>
      <c r="H250" s="88">
        <v>91.67</v>
      </c>
      <c r="I250" s="83">
        <v>12.53</v>
      </c>
      <c r="J250" s="83">
        <f t="shared" si="28"/>
        <v>91.95</v>
      </c>
    </row>
    <row r="251" s="70" customFormat="1" hidden="1" spans="1:10">
      <c r="A251" s="93" t="s">
        <v>131</v>
      </c>
      <c r="B251" s="90">
        <v>119.9</v>
      </c>
      <c r="C251" s="90">
        <v>1894.42</v>
      </c>
      <c r="D251" s="90">
        <v>10.43</v>
      </c>
      <c r="E251" s="90">
        <v>1250.56</v>
      </c>
      <c r="F251" s="90">
        <v>1198.68</v>
      </c>
      <c r="G251" s="85">
        <v>5.61</v>
      </c>
      <c r="H251" s="88">
        <v>1056.04</v>
      </c>
      <c r="I251" s="83">
        <v>142.64</v>
      </c>
      <c r="J251" s="83">
        <f t="shared" si="28"/>
        <v>643.86</v>
      </c>
    </row>
    <row r="252" s="70" customFormat="1" hidden="1" spans="1:10">
      <c r="A252" s="93" t="s">
        <v>132</v>
      </c>
      <c r="B252" s="90">
        <v>31</v>
      </c>
      <c r="C252" s="90">
        <v>489.8</v>
      </c>
      <c r="D252" s="90">
        <v>6.96</v>
      </c>
      <c r="E252" s="90">
        <v>215.76</v>
      </c>
      <c r="F252" s="90">
        <v>206.81</v>
      </c>
      <c r="G252" s="85">
        <v>3.06</v>
      </c>
      <c r="H252" s="88">
        <v>181.32</v>
      </c>
      <c r="I252" s="83">
        <v>25.49</v>
      </c>
      <c r="J252" s="83">
        <f t="shared" si="28"/>
        <v>274.04</v>
      </c>
    </row>
    <row r="253" s="70" customFormat="1" hidden="1" spans="1:10">
      <c r="A253" s="93" t="s">
        <v>133</v>
      </c>
      <c r="B253" s="90">
        <v>14.9</v>
      </c>
      <c r="C253" s="90">
        <v>235.42</v>
      </c>
      <c r="D253" s="90">
        <v>7.75</v>
      </c>
      <c r="E253" s="90">
        <v>115.48</v>
      </c>
      <c r="F253" s="90">
        <v>110.69</v>
      </c>
      <c r="G253" s="85">
        <v>3.04</v>
      </c>
      <c r="H253" s="88">
        <v>96.71</v>
      </c>
      <c r="I253" s="83">
        <v>13.98</v>
      </c>
      <c r="J253" s="83">
        <f t="shared" si="28"/>
        <v>119.94</v>
      </c>
    </row>
    <row r="254" s="70" customFormat="1" hidden="1" spans="1:10">
      <c r="A254" s="93" t="s">
        <v>134</v>
      </c>
      <c r="B254" s="90">
        <v>16.9</v>
      </c>
      <c r="C254" s="90">
        <v>267.02</v>
      </c>
      <c r="D254" s="90">
        <v>7.43</v>
      </c>
      <c r="E254" s="90">
        <v>125.57</v>
      </c>
      <c r="F254" s="90">
        <v>120.36</v>
      </c>
      <c r="G254" s="85">
        <v>4.13</v>
      </c>
      <c r="H254" s="88">
        <v>105.24</v>
      </c>
      <c r="I254" s="83">
        <v>15.12</v>
      </c>
      <c r="J254" s="83">
        <f t="shared" si="28"/>
        <v>141.45</v>
      </c>
    </row>
    <row r="255" s="70" customFormat="1" hidden="1" spans="1:10">
      <c r="A255" s="93" t="s">
        <v>135</v>
      </c>
      <c r="B255" s="90">
        <v>107.9</v>
      </c>
      <c r="C255" s="90">
        <v>1704.82</v>
      </c>
      <c r="D255" s="90">
        <v>9.31</v>
      </c>
      <c r="E255" s="90">
        <v>1004.55</v>
      </c>
      <c r="F255" s="90">
        <v>962.87</v>
      </c>
      <c r="G255" s="85">
        <v>-23.54</v>
      </c>
      <c r="H255" s="88">
        <v>859.36</v>
      </c>
      <c r="I255" s="83">
        <v>103.51</v>
      </c>
      <c r="J255" s="83">
        <f t="shared" si="28"/>
        <v>700.27</v>
      </c>
    </row>
    <row r="256" s="70" customFormat="1" hidden="1" spans="1:10">
      <c r="A256" s="93" t="s">
        <v>136</v>
      </c>
      <c r="B256" s="90">
        <v>49.5</v>
      </c>
      <c r="C256" s="90">
        <v>782.1</v>
      </c>
      <c r="D256" s="90">
        <v>9.02</v>
      </c>
      <c r="E256" s="90">
        <v>446.49</v>
      </c>
      <c r="F256" s="90">
        <v>427.97</v>
      </c>
      <c r="G256" s="85">
        <v>3.02</v>
      </c>
      <c r="H256" s="88">
        <v>382.54</v>
      </c>
      <c r="I256" s="83">
        <v>45.43</v>
      </c>
      <c r="J256" s="83">
        <f t="shared" si="28"/>
        <v>335.61</v>
      </c>
    </row>
    <row r="257" s="70" customFormat="1" hidden="1" spans="1:10">
      <c r="A257" s="1" t="s">
        <v>306</v>
      </c>
      <c r="B257" s="73"/>
      <c r="C257" s="73"/>
      <c r="D257" s="73"/>
      <c r="E257" s="73"/>
      <c r="F257" s="73"/>
      <c r="G257" s="73"/>
      <c r="H257" s="73"/>
      <c r="I257" s="73"/>
      <c r="J257" s="73"/>
    </row>
    <row r="258" s="70" customFormat="1" spans="1:10">
      <c r="A258" s="1"/>
      <c r="B258" s="73"/>
      <c r="C258" s="73"/>
      <c r="D258" s="73"/>
      <c r="E258" s="73"/>
      <c r="F258" s="73"/>
      <c r="G258" s="73"/>
      <c r="H258" s="73"/>
      <c r="I258" s="73"/>
      <c r="J258" s="73"/>
    </row>
    <row r="259" s="70" customFormat="1" spans="1:10">
      <c r="A259" s="1"/>
      <c r="B259" s="73"/>
      <c r="C259" s="73"/>
      <c r="D259" s="73"/>
      <c r="E259" s="73"/>
      <c r="F259" s="73"/>
      <c r="G259" s="73"/>
      <c r="H259" s="73"/>
      <c r="I259" s="73"/>
      <c r="J259" s="73"/>
    </row>
    <row r="260" s="70" customFormat="1" spans="1:10">
      <c r="A260" s="1"/>
      <c r="B260" s="73"/>
      <c r="C260" s="73"/>
      <c r="D260" s="73"/>
      <c r="E260" s="73"/>
      <c r="F260" s="73"/>
      <c r="G260" s="73"/>
      <c r="H260" s="73"/>
      <c r="I260" s="73"/>
      <c r="J260" s="73"/>
    </row>
    <row r="261" s="70" customFormat="1" spans="1:10">
      <c r="A261" s="1"/>
      <c r="B261" s="73"/>
      <c r="C261" s="73"/>
      <c r="D261" s="73"/>
      <c r="E261" s="73"/>
      <c r="F261" s="73"/>
      <c r="G261" s="73"/>
      <c r="H261" s="73"/>
      <c r="I261" s="73"/>
      <c r="J261" s="73"/>
    </row>
    <row r="262" s="70" customFormat="1" spans="1:10">
      <c r="A262" s="1"/>
      <c r="B262" s="73"/>
      <c r="C262" s="73"/>
      <c r="D262" s="73"/>
      <c r="E262" s="73"/>
      <c r="F262" s="73"/>
      <c r="G262" s="73"/>
      <c r="H262" s="73"/>
      <c r="I262" s="73"/>
      <c r="J262" s="73"/>
    </row>
    <row r="263" s="70" customFormat="1" spans="1:10">
      <c r="A263" s="1"/>
      <c r="B263" s="73"/>
      <c r="C263" s="73"/>
      <c r="D263" s="73"/>
      <c r="E263" s="73"/>
      <c r="F263" s="73"/>
      <c r="G263" s="73"/>
      <c r="H263" s="73"/>
      <c r="I263" s="73"/>
      <c r="J263" s="73"/>
    </row>
    <row r="264" s="70" customFormat="1" spans="1:10">
      <c r="A264" s="1"/>
      <c r="B264" s="73"/>
      <c r="C264" s="73"/>
      <c r="D264" s="73"/>
      <c r="E264" s="73"/>
      <c r="F264" s="73"/>
      <c r="G264" s="73"/>
      <c r="H264" s="73"/>
      <c r="I264" s="73"/>
      <c r="J264" s="73"/>
    </row>
    <row r="265" s="70" customFormat="1" spans="1:10">
      <c r="A265" s="1"/>
      <c r="B265" s="73"/>
      <c r="C265" s="73"/>
      <c r="D265" s="73"/>
      <c r="E265" s="73"/>
      <c r="F265" s="73"/>
      <c r="G265" s="73"/>
      <c r="H265" s="73"/>
      <c r="I265" s="73"/>
      <c r="J265" s="73"/>
    </row>
    <row r="266" s="70" customFormat="1" spans="1:10">
      <c r="A266" s="1"/>
      <c r="B266" s="73"/>
      <c r="C266" s="73"/>
      <c r="D266" s="73"/>
      <c r="E266" s="73"/>
      <c r="F266" s="73"/>
      <c r="G266" s="73"/>
      <c r="H266" s="73"/>
      <c r="I266" s="73"/>
      <c r="J266" s="73"/>
    </row>
    <row r="267" s="70" customFormat="1" spans="1:10">
      <c r="A267" s="1"/>
      <c r="B267" s="73"/>
      <c r="C267" s="73"/>
      <c r="D267" s="73"/>
      <c r="E267" s="73"/>
      <c r="F267" s="73"/>
      <c r="G267" s="73"/>
      <c r="H267" s="73"/>
      <c r="I267" s="73"/>
      <c r="J267" s="73"/>
    </row>
    <row r="268" s="70" customFormat="1" spans="1:10">
      <c r="A268" s="1"/>
      <c r="B268" s="73"/>
      <c r="C268" s="73"/>
      <c r="D268" s="73"/>
      <c r="E268" s="73"/>
      <c r="F268" s="73"/>
      <c r="G268" s="73"/>
      <c r="H268" s="73"/>
      <c r="I268" s="73"/>
      <c r="J268" s="73"/>
    </row>
    <row r="269" s="70" customFormat="1" spans="1:10">
      <c r="A269" s="1"/>
      <c r="B269" s="73"/>
      <c r="C269" s="73"/>
      <c r="D269" s="73"/>
      <c r="E269" s="73"/>
      <c r="F269" s="73"/>
      <c r="G269" s="73"/>
      <c r="H269" s="73"/>
      <c r="I269" s="73"/>
      <c r="J269" s="73"/>
    </row>
    <row r="270" s="70" customFormat="1" spans="1:10">
      <c r="A270" s="1"/>
      <c r="B270" s="73"/>
      <c r="C270" s="73"/>
      <c r="D270" s="73"/>
      <c r="E270" s="73"/>
      <c r="F270" s="73"/>
      <c r="G270" s="73"/>
      <c r="H270" s="73"/>
      <c r="I270" s="73"/>
      <c r="J270" s="73"/>
    </row>
    <row r="271" s="70" customFormat="1" spans="1:10">
      <c r="A271" s="1"/>
      <c r="B271" s="73"/>
      <c r="C271" s="73"/>
      <c r="D271" s="73"/>
      <c r="E271" s="73"/>
      <c r="F271" s="73"/>
      <c r="G271" s="73"/>
      <c r="H271" s="73"/>
      <c r="I271" s="73"/>
      <c r="J271" s="73"/>
    </row>
    <row r="272" s="70" customFormat="1" spans="1:10">
      <c r="A272" s="1"/>
      <c r="B272" s="73"/>
      <c r="C272" s="73"/>
      <c r="D272" s="73"/>
      <c r="E272" s="73"/>
      <c r="F272" s="73"/>
      <c r="G272" s="73"/>
      <c r="H272" s="73"/>
      <c r="I272" s="73"/>
      <c r="J272" s="73"/>
    </row>
    <row r="273" s="70" customFormat="1" spans="1:10">
      <c r="A273" s="1"/>
      <c r="B273" s="73"/>
      <c r="C273" s="73"/>
      <c r="D273" s="73"/>
      <c r="E273" s="73"/>
      <c r="F273" s="73"/>
      <c r="G273" s="73"/>
      <c r="H273" s="73"/>
      <c r="I273" s="73"/>
      <c r="J273" s="73"/>
    </row>
    <row r="274" s="70" customFormat="1" spans="1:10">
      <c r="A274" s="1"/>
      <c r="B274" s="73"/>
      <c r="C274" s="73"/>
      <c r="D274" s="73"/>
      <c r="E274" s="73"/>
      <c r="F274" s="73"/>
      <c r="G274" s="73"/>
      <c r="H274" s="73"/>
      <c r="I274" s="73"/>
      <c r="J274" s="73"/>
    </row>
    <row r="275" s="70" customFormat="1" spans="1:10">
      <c r="A275" s="1"/>
      <c r="B275" s="73"/>
      <c r="C275" s="73"/>
      <c r="D275" s="73"/>
      <c r="E275" s="73"/>
      <c r="F275" s="73"/>
      <c r="G275" s="73"/>
      <c r="H275" s="73"/>
      <c r="I275" s="73"/>
      <c r="J275" s="73"/>
    </row>
    <row r="276" s="70" customFormat="1" spans="1:10">
      <c r="A276" s="1"/>
      <c r="B276" s="73"/>
      <c r="C276" s="73"/>
      <c r="D276" s="73"/>
      <c r="E276" s="73"/>
      <c r="F276" s="73"/>
      <c r="G276" s="73"/>
      <c r="H276" s="73"/>
      <c r="I276" s="73"/>
      <c r="J276" s="73"/>
    </row>
    <row r="277" s="70" customFormat="1" spans="1:10">
      <c r="A277" s="1"/>
      <c r="B277" s="73"/>
      <c r="C277" s="73"/>
      <c r="D277" s="73"/>
      <c r="E277" s="73"/>
      <c r="F277" s="73"/>
      <c r="G277" s="73"/>
      <c r="H277" s="73"/>
      <c r="I277" s="73"/>
      <c r="J277" s="73"/>
    </row>
    <row r="278" s="70" customFormat="1" spans="1:10">
      <c r="A278" s="1"/>
      <c r="B278" s="73"/>
      <c r="C278" s="73"/>
      <c r="D278" s="73"/>
      <c r="E278" s="73"/>
      <c r="F278" s="73"/>
      <c r="G278" s="73"/>
      <c r="H278" s="73"/>
      <c r="I278" s="73"/>
      <c r="J278" s="73"/>
    </row>
    <row r="279" s="70" customFormat="1" spans="1:10">
      <c r="A279" s="1"/>
      <c r="B279" s="73"/>
      <c r="C279" s="73"/>
      <c r="D279" s="73"/>
      <c r="E279" s="73"/>
      <c r="F279" s="73"/>
      <c r="G279" s="73"/>
      <c r="H279" s="73"/>
      <c r="I279" s="73"/>
      <c r="J279" s="73"/>
    </row>
    <row r="280" s="70" customFormat="1" spans="1:10">
      <c r="A280" s="1"/>
      <c r="B280" s="73"/>
      <c r="C280" s="73"/>
      <c r="D280" s="73"/>
      <c r="E280" s="73"/>
      <c r="F280" s="73"/>
      <c r="G280" s="73"/>
      <c r="H280" s="73"/>
      <c r="I280" s="73"/>
      <c r="J280" s="73"/>
    </row>
    <row r="281" s="70" customFormat="1" spans="1:10">
      <c r="A281" s="1"/>
      <c r="B281" s="73"/>
      <c r="C281" s="73"/>
      <c r="D281" s="73"/>
      <c r="E281" s="73"/>
      <c r="F281" s="73"/>
      <c r="G281" s="73"/>
      <c r="H281" s="73"/>
      <c r="I281" s="73"/>
      <c r="J281" s="73"/>
    </row>
    <row r="282" s="70" customFormat="1" spans="1:10">
      <c r="A282" s="1"/>
      <c r="B282" s="73"/>
      <c r="C282" s="73"/>
      <c r="D282" s="73"/>
      <c r="E282" s="73"/>
      <c r="F282" s="73"/>
      <c r="G282" s="73"/>
      <c r="H282" s="73"/>
      <c r="I282" s="73"/>
      <c r="J282" s="73"/>
    </row>
    <row r="283" s="70" customFormat="1" spans="1:10">
      <c r="A283" s="1"/>
      <c r="B283" s="73"/>
      <c r="C283" s="73"/>
      <c r="D283" s="73"/>
      <c r="E283" s="73"/>
      <c r="F283" s="73"/>
      <c r="G283" s="73"/>
      <c r="H283" s="73"/>
      <c r="I283" s="73"/>
      <c r="J283" s="73"/>
    </row>
    <row r="284" s="70" customFormat="1" spans="1:10">
      <c r="A284" s="1"/>
      <c r="B284" s="73"/>
      <c r="C284" s="73"/>
      <c r="D284" s="73"/>
      <c r="E284" s="73"/>
      <c r="F284" s="73"/>
      <c r="G284" s="73"/>
      <c r="H284" s="73"/>
      <c r="I284" s="73"/>
      <c r="J284" s="73"/>
    </row>
    <row r="285" s="70" customFormat="1" spans="1:10">
      <c r="A285" s="1"/>
      <c r="B285" s="73"/>
      <c r="C285" s="73"/>
      <c r="D285" s="73"/>
      <c r="E285" s="73"/>
      <c r="F285" s="73"/>
      <c r="G285" s="73"/>
      <c r="H285" s="73"/>
      <c r="I285" s="73"/>
      <c r="J285" s="73"/>
    </row>
    <row r="286" s="70" customFormat="1" spans="1:10">
      <c r="A286" s="1"/>
      <c r="B286" s="73"/>
      <c r="C286" s="73"/>
      <c r="D286" s="73"/>
      <c r="E286" s="73"/>
      <c r="F286" s="73"/>
      <c r="G286" s="73"/>
      <c r="H286" s="73"/>
      <c r="I286" s="73"/>
      <c r="J286" s="73"/>
    </row>
    <row r="287" s="70" customFormat="1" spans="1:10">
      <c r="A287" s="1"/>
      <c r="B287" s="73"/>
      <c r="C287" s="73"/>
      <c r="D287" s="73"/>
      <c r="E287" s="73"/>
      <c r="F287" s="73"/>
      <c r="G287" s="73"/>
      <c r="H287" s="73"/>
      <c r="I287" s="73"/>
      <c r="J287" s="73"/>
    </row>
    <row r="288" s="70" customFormat="1" spans="1:10">
      <c r="A288" s="1"/>
      <c r="B288" s="73"/>
      <c r="C288" s="73"/>
      <c r="D288" s="73"/>
      <c r="E288" s="73"/>
      <c r="F288" s="73"/>
      <c r="G288" s="73"/>
      <c r="H288" s="73"/>
      <c r="I288" s="73"/>
      <c r="J288" s="73"/>
    </row>
    <row r="289" s="70" customFormat="1" spans="1:10">
      <c r="A289" s="1"/>
      <c r="B289" s="73"/>
      <c r="C289" s="73"/>
      <c r="D289" s="73"/>
      <c r="E289" s="73"/>
      <c r="F289" s="73"/>
      <c r="G289" s="73"/>
      <c r="H289" s="73"/>
      <c r="I289" s="73"/>
      <c r="J289" s="73"/>
    </row>
    <row r="290" s="70" customFormat="1" spans="1:10">
      <c r="A290" s="1"/>
      <c r="B290" s="73"/>
      <c r="C290" s="73"/>
      <c r="D290" s="73"/>
      <c r="E290" s="73"/>
      <c r="F290" s="73"/>
      <c r="G290" s="73"/>
      <c r="H290" s="73"/>
      <c r="I290" s="73"/>
      <c r="J290" s="73"/>
    </row>
    <row r="291" s="70" customFormat="1" spans="1:10">
      <c r="A291" s="1"/>
      <c r="B291" s="73"/>
      <c r="C291" s="73"/>
      <c r="D291" s="73"/>
      <c r="E291" s="73"/>
      <c r="F291" s="73"/>
      <c r="G291" s="73"/>
      <c r="H291" s="73"/>
      <c r="I291" s="73"/>
      <c r="J291" s="73"/>
    </row>
    <row r="292" s="70" customFormat="1" spans="1:10">
      <c r="A292" s="1"/>
      <c r="B292" s="73"/>
      <c r="C292" s="73"/>
      <c r="D292" s="73"/>
      <c r="E292" s="73"/>
      <c r="F292" s="73"/>
      <c r="G292" s="73"/>
      <c r="H292" s="73"/>
      <c r="I292" s="73"/>
      <c r="J292" s="73"/>
    </row>
    <row r="293" s="70" customFormat="1" spans="1:10">
      <c r="A293" s="1"/>
      <c r="B293" s="73"/>
      <c r="C293" s="73"/>
      <c r="D293" s="73"/>
      <c r="E293" s="73"/>
      <c r="F293" s="73"/>
      <c r="G293" s="73"/>
      <c r="H293" s="73"/>
      <c r="I293" s="73"/>
      <c r="J293" s="73"/>
    </row>
    <row r="294" s="70" customFormat="1" spans="1:10">
      <c r="A294" s="1"/>
      <c r="B294" s="73"/>
      <c r="C294" s="73"/>
      <c r="D294" s="73"/>
      <c r="E294" s="73"/>
      <c r="F294" s="73"/>
      <c r="G294" s="73"/>
      <c r="H294" s="73"/>
      <c r="I294" s="73"/>
      <c r="J294" s="73"/>
    </row>
    <row r="295" s="70" customFormat="1" spans="1:10">
      <c r="A295" s="1"/>
      <c r="B295" s="73"/>
      <c r="C295" s="73"/>
      <c r="D295" s="73"/>
      <c r="E295" s="73"/>
      <c r="F295" s="73"/>
      <c r="G295" s="73"/>
      <c r="H295" s="73"/>
      <c r="I295" s="73"/>
      <c r="J295" s="73"/>
    </row>
    <row r="296" s="70" customFormat="1" spans="1:10">
      <c r="A296" s="1"/>
      <c r="B296" s="73"/>
      <c r="C296" s="73"/>
      <c r="D296" s="73"/>
      <c r="E296" s="73"/>
      <c r="F296" s="73"/>
      <c r="G296" s="73"/>
      <c r="H296" s="73"/>
      <c r="I296" s="73"/>
      <c r="J296" s="73"/>
    </row>
    <row r="297" s="70" customFormat="1" spans="1:10">
      <c r="A297" s="1"/>
      <c r="B297" s="73"/>
      <c r="C297" s="73"/>
      <c r="D297" s="73"/>
      <c r="E297" s="73"/>
      <c r="F297" s="73"/>
      <c r="G297" s="73"/>
      <c r="H297" s="73"/>
      <c r="I297" s="73"/>
      <c r="J297" s="73"/>
    </row>
    <row r="298" s="70" customFormat="1" spans="1:10">
      <c r="A298" s="1"/>
      <c r="B298" s="73"/>
      <c r="C298" s="73"/>
      <c r="D298" s="73"/>
      <c r="E298" s="73"/>
      <c r="F298" s="73"/>
      <c r="G298" s="73"/>
      <c r="H298" s="73"/>
      <c r="I298" s="73"/>
      <c r="J298" s="73"/>
    </row>
    <row r="299" s="70" customFormat="1" spans="1:10">
      <c r="A299" s="1"/>
      <c r="B299" s="73"/>
      <c r="C299" s="73"/>
      <c r="D299" s="73"/>
      <c r="E299" s="73"/>
      <c r="F299" s="73"/>
      <c r="G299" s="73"/>
      <c r="H299" s="73"/>
      <c r="I299" s="73"/>
      <c r="J299" s="73"/>
    </row>
    <row r="300" s="70" customFormat="1" spans="1:10">
      <c r="A300" s="1"/>
      <c r="B300" s="73"/>
      <c r="C300" s="73"/>
      <c r="D300" s="73"/>
      <c r="E300" s="73"/>
      <c r="F300" s="73"/>
      <c r="G300" s="73"/>
      <c r="H300" s="73"/>
      <c r="I300" s="73"/>
      <c r="J300" s="73"/>
    </row>
    <row r="301" s="70" customFormat="1" spans="1:10">
      <c r="A301" s="1"/>
      <c r="B301" s="73"/>
      <c r="C301" s="73"/>
      <c r="D301" s="73"/>
      <c r="E301" s="73"/>
      <c r="F301" s="73"/>
      <c r="G301" s="73"/>
      <c r="H301" s="73"/>
      <c r="I301" s="73"/>
      <c r="J301" s="73"/>
    </row>
    <row r="302" s="70" customFormat="1" spans="1:10">
      <c r="A302" s="1"/>
      <c r="B302" s="73"/>
      <c r="C302" s="73"/>
      <c r="D302" s="73"/>
      <c r="E302" s="73"/>
      <c r="F302" s="73"/>
      <c r="G302" s="73"/>
      <c r="H302" s="73"/>
      <c r="I302" s="73"/>
      <c r="J302" s="73"/>
    </row>
    <row r="303" s="70" customFormat="1" spans="1:10">
      <c r="A303" s="1"/>
      <c r="B303" s="73"/>
      <c r="C303" s="73"/>
      <c r="D303" s="73"/>
      <c r="E303" s="73"/>
      <c r="F303" s="73"/>
      <c r="G303" s="73"/>
      <c r="H303" s="73"/>
      <c r="I303" s="73"/>
      <c r="J303" s="73"/>
    </row>
    <row r="304" s="70" customFormat="1" spans="1:10">
      <c r="A304" s="1"/>
      <c r="B304" s="73"/>
      <c r="C304" s="73"/>
      <c r="D304" s="73"/>
      <c r="E304" s="73"/>
      <c r="F304" s="73"/>
      <c r="G304" s="73"/>
      <c r="H304" s="73"/>
      <c r="I304" s="73"/>
      <c r="J304" s="73"/>
    </row>
    <row r="305" s="70" customFormat="1" spans="1:10">
      <c r="A305" s="1"/>
      <c r="B305" s="73"/>
      <c r="C305" s="73"/>
      <c r="D305" s="73"/>
      <c r="E305" s="73"/>
      <c r="F305" s="73"/>
      <c r="G305" s="73"/>
      <c r="H305" s="73"/>
      <c r="I305" s="73"/>
      <c r="J305" s="73"/>
    </row>
    <row r="306" s="70" customFormat="1" spans="1:10">
      <c r="A306" s="1"/>
      <c r="B306" s="73"/>
      <c r="C306" s="73"/>
      <c r="D306" s="73"/>
      <c r="E306" s="73"/>
      <c r="F306" s="73"/>
      <c r="G306" s="73"/>
      <c r="H306" s="73"/>
      <c r="I306" s="73"/>
      <c r="J306" s="73"/>
    </row>
    <row r="307" s="70" customFormat="1" spans="1:10">
      <c r="A307" s="1"/>
      <c r="B307" s="73"/>
      <c r="C307" s="73"/>
      <c r="D307" s="73"/>
      <c r="E307" s="73"/>
      <c r="F307" s="73"/>
      <c r="G307" s="73"/>
      <c r="H307" s="73"/>
      <c r="I307" s="73"/>
      <c r="J307" s="73"/>
    </row>
    <row r="308" s="70" customFormat="1" spans="1:10">
      <c r="A308" s="1"/>
      <c r="B308" s="73"/>
      <c r="C308" s="73"/>
      <c r="D308" s="73"/>
      <c r="E308" s="73"/>
      <c r="F308" s="73"/>
      <c r="G308" s="73"/>
      <c r="H308" s="73"/>
      <c r="I308" s="73"/>
      <c r="J308" s="73"/>
    </row>
    <row r="309" s="70" customFormat="1" spans="1:10">
      <c r="A309" s="1"/>
      <c r="B309" s="73"/>
      <c r="C309" s="73"/>
      <c r="D309" s="73"/>
      <c r="E309" s="73"/>
      <c r="F309" s="73"/>
      <c r="G309" s="73"/>
      <c r="H309" s="73"/>
      <c r="I309" s="73"/>
      <c r="J309" s="73"/>
    </row>
    <row r="310" s="70" customFormat="1" spans="1:10">
      <c r="A310" s="1"/>
      <c r="B310" s="73"/>
      <c r="C310" s="73"/>
      <c r="D310" s="73"/>
      <c r="E310" s="73"/>
      <c r="F310" s="73"/>
      <c r="G310" s="73"/>
      <c r="H310" s="73"/>
      <c r="I310" s="73"/>
      <c r="J310" s="73"/>
    </row>
    <row r="311" s="70" customFormat="1" spans="1:10">
      <c r="A311" s="1"/>
      <c r="B311" s="73"/>
      <c r="C311" s="73"/>
      <c r="D311" s="73"/>
      <c r="E311" s="73"/>
      <c r="F311" s="73"/>
      <c r="G311" s="73"/>
      <c r="H311" s="73"/>
      <c r="I311" s="73"/>
      <c r="J311" s="73"/>
    </row>
    <row r="312" s="70" customFormat="1" spans="1:10">
      <c r="A312" s="1"/>
      <c r="B312" s="73"/>
      <c r="C312" s="73"/>
      <c r="D312" s="73"/>
      <c r="E312" s="73"/>
      <c r="F312" s="73"/>
      <c r="G312" s="73"/>
      <c r="H312" s="73"/>
      <c r="I312" s="73"/>
      <c r="J312" s="73"/>
    </row>
    <row r="313" s="70" customFormat="1" spans="1:10">
      <c r="A313" s="1"/>
      <c r="B313" s="73"/>
      <c r="C313" s="73"/>
      <c r="D313" s="73"/>
      <c r="E313" s="73"/>
      <c r="F313" s="73"/>
      <c r="G313" s="73"/>
      <c r="H313" s="73"/>
      <c r="I313" s="73"/>
      <c r="J313" s="73"/>
    </row>
    <row r="314" s="70" customFormat="1" spans="1:10">
      <c r="A314" s="1"/>
      <c r="B314" s="73"/>
      <c r="C314" s="73"/>
      <c r="D314" s="73"/>
      <c r="E314" s="73"/>
      <c r="F314" s="73"/>
      <c r="G314" s="73"/>
      <c r="H314" s="73"/>
      <c r="I314" s="73"/>
      <c r="J314" s="73"/>
    </row>
    <row r="315" s="70" customFormat="1" spans="1:10">
      <c r="A315" s="1"/>
      <c r="B315" s="73"/>
      <c r="C315" s="73"/>
      <c r="D315" s="73"/>
      <c r="E315" s="73"/>
      <c r="F315" s="73"/>
      <c r="G315" s="73"/>
      <c r="H315" s="73"/>
      <c r="I315" s="73"/>
      <c r="J315" s="73"/>
    </row>
    <row r="316" s="70" customFormat="1" spans="1:10">
      <c r="A316" s="1"/>
      <c r="B316" s="73"/>
      <c r="C316" s="73"/>
      <c r="D316" s="73"/>
      <c r="E316" s="73"/>
      <c r="F316" s="73"/>
      <c r="G316" s="73"/>
      <c r="H316" s="73"/>
      <c r="I316" s="73"/>
      <c r="J316" s="73"/>
    </row>
    <row r="317" s="70" customFormat="1" spans="1:10">
      <c r="A317" s="1"/>
      <c r="B317" s="73"/>
      <c r="C317" s="73"/>
      <c r="D317" s="73"/>
      <c r="E317" s="73"/>
      <c r="F317" s="73"/>
      <c r="G317" s="73"/>
      <c r="H317" s="73"/>
      <c r="I317" s="73"/>
      <c r="J317" s="73"/>
    </row>
    <row r="318" s="70" customFormat="1" spans="1:10">
      <c r="A318" s="1"/>
      <c r="B318" s="73"/>
      <c r="C318" s="73"/>
      <c r="D318" s="73"/>
      <c r="E318" s="73"/>
      <c r="F318" s="73"/>
      <c r="G318" s="73"/>
      <c r="H318" s="73"/>
      <c r="I318" s="73"/>
      <c r="J318" s="73"/>
    </row>
    <row r="319" s="70" customFormat="1" spans="1:10">
      <c r="A319" s="1"/>
      <c r="B319" s="73"/>
      <c r="C319" s="73"/>
      <c r="D319" s="73"/>
      <c r="E319" s="73"/>
      <c r="F319" s="73"/>
      <c r="G319" s="73"/>
      <c r="H319" s="73"/>
      <c r="I319" s="73"/>
      <c r="J319" s="73"/>
    </row>
    <row r="320" s="70" customFormat="1" spans="1:10">
      <c r="A320" s="1"/>
      <c r="B320" s="73"/>
      <c r="C320" s="73"/>
      <c r="D320" s="73"/>
      <c r="E320" s="73"/>
      <c r="F320" s="73"/>
      <c r="G320" s="73"/>
      <c r="H320" s="73"/>
      <c r="I320" s="73"/>
      <c r="J320" s="73"/>
    </row>
    <row r="321" s="70" customFormat="1" spans="1:10">
      <c r="A321" s="1"/>
      <c r="B321" s="73"/>
      <c r="C321" s="73"/>
      <c r="D321" s="73"/>
      <c r="E321" s="73"/>
      <c r="F321" s="73"/>
      <c r="G321" s="73"/>
      <c r="H321" s="73"/>
      <c r="I321" s="73"/>
      <c r="J321" s="73"/>
    </row>
    <row r="322" s="70" customFormat="1" spans="1:10">
      <c r="A322" s="1"/>
      <c r="B322" s="73"/>
      <c r="C322" s="73"/>
      <c r="D322" s="73"/>
      <c r="E322" s="73"/>
      <c r="F322" s="73"/>
      <c r="G322" s="73"/>
      <c r="H322" s="73"/>
      <c r="I322" s="73"/>
      <c r="J322" s="73"/>
    </row>
    <row r="323" s="70" customFormat="1" spans="1:10">
      <c r="A323" s="1"/>
      <c r="B323" s="73"/>
      <c r="C323" s="73"/>
      <c r="D323" s="73"/>
      <c r="E323" s="73"/>
      <c r="F323" s="73"/>
      <c r="G323" s="73"/>
      <c r="H323" s="73"/>
      <c r="I323" s="73"/>
      <c r="J323" s="73"/>
    </row>
    <row r="324" s="70" customFormat="1" spans="1:10">
      <c r="A324" s="1"/>
      <c r="B324" s="73"/>
      <c r="C324" s="73"/>
      <c r="D324" s="73"/>
      <c r="E324" s="73"/>
      <c r="F324" s="73"/>
      <c r="G324" s="73"/>
      <c r="H324" s="73"/>
      <c r="I324" s="73"/>
      <c r="J324" s="73"/>
    </row>
    <row r="325" s="70" customFormat="1" spans="1:10">
      <c r="A325" s="1"/>
      <c r="B325" s="73"/>
      <c r="C325" s="73"/>
      <c r="D325" s="73"/>
      <c r="E325" s="73"/>
      <c r="F325" s="73"/>
      <c r="G325" s="73"/>
      <c r="H325" s="73"/>
      <c r="I325" s="73"/>
      <c r="J325" s="73"/>
    </row>
    <row r="326" s="70" customFormat="1" spans="1:10">
      <c r="A326" s="1"/>
      <c r="B326" s="73"/>
      <c r="C326" s="73"/>
      <c r="D326" s="73"/>
      <c r="E326" s="73"/>
      <c r="F326" s="73"/>
      <c r="G326" s="73"/>
      <c r="H326" s="73"/>
      <c r="I326" s="73"/>
      <c r="J326" s="73"/>
    </row>
    <row r="327" s="70" customFormat="1" spans="1:10">
      <c r="A327" s="1"/>
      <c r="B327" s="73"/>
      <c r="C327" s="73"/>
      <c r="D327" s="73"/>
      <c r="E327" s="73"/>
      <c r="F327" s="73"/>
      <c r="G327" s="73"/>
      <c r="H327" s="73"/>
      <c r="I327" s="73"/>
      <c r="J327" s="73"/>
    </row>
    <row r="328" s="70" customFormat="1" spans="1:10">
      <c r="A328" s="1"/>
      <c r="B328" s="73"/>
      <c r="C328" s="73"/>
      <c r="D328" s="73"/>
      <c r="E328" s="73"/>
      <c r="F328" s="73"/>
      <c r="G328" s="73"/>
      <c r="H328" s="73"/>
      <c r="I328" s="73"/>
      <c r="J328" s="73"/>
    </row>
    <row r="329" s="70" customFormat="1" spans="1:10">
      <c r="A329" s="1"/>
      <c r="B329" s="73"/>
      <c r="C329" s="73"/>
      <c r="D329" s="73"/>
      <c r="E329" s="73"/>
      <c r="F329" s="73"/>
      <c r="G329" s="73"/>
      <c r="H329" s="73"/>
      <c r="I329" s="73"/>
      <c r="J329" s="73"/>
    </row>
    <row r="330" s="70" customFormat="1" spans="1:10">
      <c r="A330" s="1"/>
      <c r="B330" s="73"/>
      <c r="C330" s="73"/>
      <c r="D330" s="73"/>
      <c r="E330" s="73"/>
      <c r="F330" s="73"/>
      <c r="G330" s="73"/>
      <c r="H330" s="73"/>
      <c r="I330" s="73"/>
      <c r="J330" s="73"/>
    </row>
    <row r="331" s="70" customFormat="1" spans="1:10">
      <c r="A331" s="1"/>
      <c r="B331" s="73"/>
      <c r="C331" s="73"/>
      <c r="D331" s="73"/>
      <c r="E331" s="73"/>
      <c r="F331" s="73"/>
      <c r="G331" s="73"/>
      <c r="H331" s="73"/>
      <c r="I331" s="73"/>
      <c r="J331" s="73"/>
    </row>
    <row r="332" s="70" customFormat="1" spans="1:10">
      <c r="A332" s="1"/>
      <c r="B332" s="73"/>
      <c r="C332" s="73"/>
      <c r="D332" s="73"/>
      <c r="E332" s="73"/>
      <c r="F332" s="73"/>
      <c r="G332" s="73"/>
      <c r="H332" s="73"/>
      <c r="I332" s="73"/>
      <c r="J332" s="73"/>
    </row>
    <row r="333" s="70" customFormat="1" spans="1:10">
      <c r="A333" s="1"/>
      <c r="B333" s="73"/>
      <c r="C333" s="73"/>
      <c r="D333" s="73"/>
      <c r="E333" s="73"/>
      <c r="F333" s="73"/>
      <c r="G333" s="73"/>
      <c r="H333" s="73"/>
      <c r="I333" s="73"/>
      <c r="J333" s="73"/>
    </row>
    <row r="334" s="70" customFormat="1" spans="1:10">
      <c r="A334" s="1"/>
      <c r="B334" s="73"/>
      <c r="C334" s="73"/>
      <c r="D334" s="73"/>
      <c r="E334" s="73"/>
      <c r="F334" s="73"/>
      <c r="G334" s="73"/>
      <c r="H334" s="73"/>
      <c r="I334" s="73"/>
      <c r="J334" s="73"/>
    </row>
    <row r="335" s="70" customFormat="1" spans="1:10">
      <c r="A335" s="1"/>
      <c r="B335" s="73"/>
      <c r="C335" s="73"/>
      <c r="D335" s="73"/>
      <c r="E335" s="73"/>
      <c r="F335" s="73"/>
      <c r="G335" s="73"/>
      <c r="H335" s="73"/>
      <c r="I335" s="73"/>
      <c r="J335" s="73"/>
    </row>
    <row r="336" s="70" customFormat="1" spans="1:10">
      <c r="A336" s="1"/>
      <c r="B336" s="73"/>
      <c r="C336" s="73"/>
      <c r="D336" s="73"/>
      <c r="E336" s="73"/>
      <c r="F336" s="73"/>
      <c r="G336" s="73"/>
      <c r="H336" s="73"/>
      <c r="I336" s="73"/>
      <c r="J336" s="73"/>
    </row>
    <row r="337" s="70" customFormat="1" spans="1:10">
      <c r="A337" s="1"/>
      <c r="B337" s="73"/>
      <c r="C337" s="73"/>
      <c r="D337" s="73"/>
      <c r="E337" s="73"/>
      <c r="F337" s="73"/>
      <c r="G337" s="73"/>
      <c r="H337" s="73"/>
      <c r="I337" s="73"/>
      <c r="J337" s="73"/>
    </row>
    <row r="338" s="70" customFormat="1" spans="1:10">
      <c r="A338" s="1"/>
      <c r="B338" s="73"/>
      <c r="C338" s="73"/>
      <c r="D338" s="73"/>
      <c r="E338" s="73"/>
      <c r="F338" s="73"/>
      <c r="G338" s="73"/>
      <c r="H338" s="73"/>
      <c r="I338" s="73"/>
      <c r="J338" s="73"/>
    </row>
    <row r="339" s="70" customFormat="1" spans="1:10">
      <c r="A339" s="1"/>
      <c r="B339" s="73"/>
      <c r="C339" s="73"/>
      <c r="D339" s="73"/>
      <c r="E339" s="73"/>
      <c r="F339" s="73"/>
      <c r="G339" s="73"/>
      <c r="H339" s="73"/>
      <c r="I339" s="73"/>
      <c r="J339" s="73"/>
    </row>
    <row r="340" s="70" customFormat="1" spans="1:10">
      <c r="A340" s="1"/>
      <c r="B340" s="73"/>
      <c r="C340" s="73"/>
      <c r="D340" s="73"/>
      <c r="E340" s="73"/>
      <c r="F340" s="73"/>
      <c r="G340" s="73"/>
      <c r="H340" s="73"/>
      <c r="I340" s="73"/>
      <c r="J340" s="73"/>
    </row>
    <row r="341" s="70" customFormat="1" spans="1:10">
      <c r="A341" s="1"/>
      <c r="B341" s="73"/>
      <c r="C341" s="73"/>
      <c r="D341" s="73"/>
      <c r="E341" s="73"/>
      <c r="F341" s="73"/>
      <c r="G341" s="73"/>
      <c r="H341" s="73"/>
      <c r="I341" s="73"/>
      <c r="J341" s="73"/>
    </row>
    <row r="342" s="70" customFormat="1" spans="1:10">
      <c r="A342" s="1"/>
      <c r="B342" s="73"/>
      <c r="C342" s="73"/>
      <c r="D342" s="73"/>
      <c r="E342" s="73"/>
      <c r="F342" s="73"/>
      <c r="G342" s="73"/>
      <c r="H342" s="73"/>
      <c r="I342" s="73"/>
      <c r="J342" s="73"/>
    </row>
    <row r="343" s="70" customFormat="1" spans="1:10">
      <c r="A343" s="1"/>
      <c r="B343" s="73"/>
      <c r="C343" s="73"/>
      <c r="D343" s="73"/>
      <c r="E343" s="73"/>
      <c r="F343" s="73"/>
      <c r="G343" s="73"/>
      <c r="H343" s="73"/>
      <c r="I343" s="73"/>
      <c r="J343" s="73"/>
    </row>
    <row r="1048387" s="70" customFormat="1" spans="1:10">
      <c r="A1048387" s="1"/>
      <c r="B1048387" s="73"/>
      <c r="C1048387" s="73"/>
      <c r="D1048387" s="73"/>
      <c r="E1048387" s="73"/>
      <c r="F1048387" s="73"/>
      <c r="G1048387" s="73"/>
      <c r="H1048387" s="73"/>
      <c r="I1048387" s="73"/>
      <c r="J1048387" s="73"/>
    </row>
    <row r="1048388" s="70" customFormat="1" spans="1:10">
      <c r="A1048388" s="1"/>
      <c r="B1048388" s="73"/>
      <c r="C1048388" s="73"/>
      <c r="D1048388" s="73"/>
      <c r="E1048388" s="73"/>
      <c r="F1048388" s="73"/>
      <c r="G1048388" s="73"/>
      <c r="H1048388" s="73"/>
      <c r="I1048388" s="73"/>
      <c r="J1048388" s="73"/>
    </row>
    <row r="1048389" s="70" customFormat="1" spans="1:10">
      <c r="A1048389" s="1"/>
      <c r="B1048389" s="73"/>
      <c r="C1048389" s="73"/>
      <c r="D1048389" s="73"/>
      <c r="E1048389" s="73"/>
      <c r="F1048389" s="73"/>
      <c r="G1048389" s="73"/>
      <c r="H1048389" s="73"/>
      <c r="I1048389" s="73"/>
      <c r="J1048389" s="73"/>
    </row>
    <row r="1048390" s="70" customFormat="1" spans="1:10">
      <c r="A1048390" s="1"/>
      <c r="B1048390" s="73"/>
      <c r="C1048390" s="73"/>
      <c r="D1048390" s="73"/>
      <c r="E1048390" s="73"/>
      <c r="F1048390" s="73"/>
      <c r="G1048390" s="73"/>
      <c r="H1048390" s="73"/>
      <c r="I1048390" s="73"/>
      <c r="J1048390" s="73"/>
    </row>
    <row r="1048391" s="70" customFormat="1" spans="1:10">
      <c r="A1048391" s="1"/>
      <c r="B1048391" s="73"/>
      <c r="C1048391" s="73"/>
      <c r="D1048391" s="73"/>
      <c r="E1048391" s="73"/>
      <c r="F1048391" s="73"/>
      <c r="G1048391" s="73"/>
      <c r="H1048391" s="73"/>
      <c r="I1048391" s="73"/>
      <c r="J1048391" s="73"/>
    </row>
    <row r="1048392" s="70" customFormat="1" spans="1:10">
      <c r="A1048392" s="1"/>
      <c r="B1048392" s="73"/>
      <c r="C1048392" s="73"/>
      <c r="D1048392" s="73"/>
      <c r="E1048392" s="73"/>
      <c r="F1048392" s="73"/>
      <c r="G1048392" s="73"/>
      <c r="H1048392" s="73"/>
      <c r="I1048392" s="73"/>
      <c r="J1048392" s="73"/>
    </row>
    <row r="1048393" s="70" customFormat="1" spans="1:10">
      <c r="A1048393" s="1"/>
      <c r="B1048393" s="73"/>
      <c r="C1048393" s="73"/>
      <c r="D1048393" s="73"/>
      <c r="E1048393" s="73"/>
      <c r="F1048393" s="73"/>
      <c r="G1048393" s="73"/>
      <c r="H1048393" s="73"/>
      <c r="I1048393" s="73"/>
      <c r="J1048393" s="73"/>
    </row>
    <row r="1048394" s="70" customFormat="1" spans="1:10">
      <c r="A1048394" s="1"/>
      <c r="B1048394" s="73"/>
      <c r="C1048394" s="73"/>
      <c r="D1048394" s="73"/>
      <c r="E1048394" s="73"/>
      <c r="F1048394" s="73"/>
      <c r="G1048394" s="73"/>
      <c r="H1048394" s="73"/>
      <c r="I1048394" s="73"/>
      <c r="J1048394" s="73"/>
    </row>
    <row r="1048395" s="70" customFormat="1" spans="1:10">
      <c r="A1048395" s="1"/>
      <c r="B1048395" s="73"/>
      <c r="C1048395" s="73"/>
      <c r="D1048395" s="73"/>
      <c r="E1048395" s="73"/>
      <c r="F1048395" s="73"/>
      <c r="G1048395" s="73"/>
      <c r="H1048395" s="73"/>
      <c r="I1048395" s="73"/>
      <c r="J1048395" s="73"/>
    </row>
    <row r="1048396" s="70" customFormat="1" spans="1:10">
      <c r="A1048396" s="1"/>
      <c r="B1048396" s="73"/>
      <c r="C1048396" s="73"/>
      <c r="D1048396" s="73"/>
      <c r="E1048396" s="73"/>
      <c r="F1048396" s="73"/>
      <c r="G1048396" s="73"/>
      <c r="H1048396" s="73"/>
      <c r="I1048396" s="73"/>
      <c r="J1048396" s="73"/>
    </row>
    <row r="1048397" s="70" customFormat="1" spans="1:10">
      <c r="A1048397" s="1"/>
      <c r="B1048397" s="73"/>
      <c r="C1048397" s="73"/>
      <c r="D1048397" s="73"/>
      <c r="E1048397" s="73"/>
      <c r="F1048397" s="73"/>
      <c r="G1048397" s="73"/>
      <c r="H1048397" s="73"/>
      <c r="I1048397" s="73"/>
      <c r="J1048397" s="73"/>
    </row>
    <row r="1048398" s="70" customFormat="1" spans="1:10">
      <c r="A1048398" s="1"/>
      <c r="B1048398" s="73"/>
      <c r="C1048398" s="73"/>
      <c r="D1048398" s="73"/>
      <c r="E1048398" s="73"/>
      <c r="F1048398" s="73"/>
      <c r="G1048398" s="73"/>
      <c r="H1048398" s="73"/>
      <c r="I1048398" s="73"/>
      <c r="J1048398" s="73"/>
    </row>
    <row r="1048399" s="70" customFormat="1" spans="1:10">
      <c r="A1048399" s="1"/>
      <c r="B1048399" s="73"/>
      <c r="C1048399" s="73"/>
      <c r="D1048399" s="73"/>
      <c r="E1048399" s="73"/>
      <c r="F1048399" s="73"/>
      <c r="G1048399" s="73"/>
      <c r="H1048399" s="73"/>
      <c r="I1048399" s="73"/>
      <c r="J1048399" s="73"/>
    </row>
    <row r="1048400" s="70" customFormat="1" spans="1:10">
      <c r="A1048400" s="1"/>
      <c r="B1048400" s="73"/>
      <c r="C1048400" s="73"/>
      <c r="D1048400" s="73"/>
      <c r="E1048400" s="73"/>
      <c r="F1048400" s="73"/>
      <c r="G1048400" s="73"/>
      <c r="H1048400" s="73"/>
      <c r="I1048400" s="73"/>
      <c r="J1048400" s="73"/>
    </row>
    <row r="1048401" s="70" customFormat="1" spans="1:10">
      <c r="A1048401" s="1"/>
      <c r="B1048401" s="73"/>
      <c r="C1048401" s="73"/>
      <c r="D1048401" s="73"/>
      <c r="E1048401" s="73"/>
      <c r="F1048401" s="73"/>
      <c r="G1048401" s="73"/>
      <c r="H1048401" s="73"/>
      <c r="I1048401" s="73"/>
      <c r="J1048401" s="73"/>
    </row>
    <row r="1048402" s="70" customFormat="1" spans="1:10">
      <c r="A1048402" s="1"/>
      <c r="B1048402" s="73"/>
      <c r="C1048402" s="73"/>
      <c r="D1048402" s="73"/>
      <c r="E1048402" s="73"/>
      <c r="F1048402" s="73"/>
      <c r="G1048402" s="73"/>
      <c r="H1048402" s="73"/>
      <c r="I1048402" s="73"/>
      <c r="J1048402" s="73"/>
    </row>
    <row r="1048403" s="70" customFormat="1" spans="1:10">
      <c r="A1048403" s="1"/>
      <c r="B1048403" s="73"/>
      <c r="C1048403" s="73"/>
      <c r="D1048403" s="73"/>
      <c r="E1048403" s="73"/>
      <c r="F1048403" s="73"/>
      <c r="G1048403" s="73"/>
      <c r="H1048403" s="73"/>
      <c r="I1048403" s="73"/>
      <c r="J1048403" s="73"/>
    </row>
    <row r="1048404" s="70" customFormat="1" spans="1:10">
      <c r="A1048404" s="1"/>
      <c r="B1048404" s="73"/>
      <c r="C1048404" s="73"/>
      <c r="D1048404" s="73"/>
      <c r="E1048404" s="73"/>
      <c r="F1048404" s="73"/>
      <c r="G1048404" s="73"/>
      <c r="H1048404" s="73"/>
      <c r="I1048404" s="73"/>
      <c r="J1048404" s="73"/>
    </row>
    <row r="1048405" s="70" customFormat="1" spans="1:10">
      <c r="A1048405" s="1"/>
      <c r="B1048405" s="73"/>
      <c r="C1048405" s="73"/>
      <c r="D1048405" s="73"/>
      <c r="E1048405" s="73"/>
      <c r="F1048405" s="73"/>
      <c r="G1048405" s="73"/>
      <c r="H1048405" s="73"/>
      <c r="I1048405" s="73"/>
      <c r="J1048405" s="73"/>
    </row>
    <row r="1048406" s="70" customFormat="1" spans="1:10">
      <c r="A1048406" s="1"/>
      <c r="B1048406" s="73"/>
      <c r="C1048406" s="73"/>
      <c r="D1048406" s="73"/>
      <c r="E1048406" s="73"/>
      <c r="F1048406" s="73"/>
      <c r="G1048406" s="73"/>
      <c r="H1048406" s="73"/>
      <c r="I1048406" s="73"/>
      <c r="J1048406" s="73"/>
    </row>
    <row r="1048407" s="70" customFormat="1" spans="1:10">
      <c r="A1048407" s="1"/>
      <c r="B1048407" s="73"/>
      <c r="C1048407" s="73"/>
      <c r="D1048407" s="73"/>
      <c r="E1048407" s="73"/>
      <c r="F1048407" s="73"/>
      <c r="G1048407" s="73"/>
      <c r="H1048407" s="73"/>
      <c r="I1048407" s="73"/>
      <c r="J1048407" s="73"/>
    </row>
    <row r="1048408" s="70" customFormat="1" spans="1:10">
      <c r="A1048408" s="1"/>
      <c r="B1048408" s="73"/>
      <c r="C1048408" s="73"/>
      <c r="D1048408" s="73"/>
      <c r="E1048408" s="73"/>
      <c r="F1048408" s="73"/>
      <c r="G1048408" s="73"/>
      <c r="H1048408" s="73"/>
      <c r="I1048408" s="73"/>
      <c r="J1048408" s="73"/>
    </row>
    <row r="1048409" s="70" customFormat="1" spans="1:10">
      <c r="A1048409" s="1"/>
      <c r="B1048409" s="73"/>
      <c r="C1048409" s="73"/>
      <c r="D1048409" s="73"/>
      <c r="E1048409" s="73"/>
      <c r="F1048409" s="73"/>
      <c r="G1048409" s="73"/>
      <c r="H1048409" s="73"/>
      <c r="I1048409" s="73"/>
      <c r="J1048409" s="73"/>
    </row>
    <row r="1048410" s="70" customFormat="1" spans="1:10">
      <c r="A1048410" s="1"/>
      <c r="B1048410" s="73"/>
      <c r="C1048410" s="73"/>
      <c r="D1048410" s="73"/>
      <c r="E1048410" s="73"/>
      <c r="F1048410" s="73"/>
      <c r="G1048410" s="73"/>
      <c r="H1048410" s="73"/>
      <c r="I1048410" s="73"/>
      <c r="J1048410" s="73"/>
    </row>
    <row r="1048411" s="70" customFormat="1" spans="1:10">
      <c r="A1048411" s="1"/>
      <c r="B1048411" s="73"/>
      <c r="C1048411" s="73"/>
      <c r="D1048411" s="73"/>
      <c r="E1048411" s="73"/>
      <c r="F1048411" s="73"/>
      <c r="G1048411" s="73"/>
      <c r="H1048411" s="73"/>
      <c r="I1048411" s="73"/>
      <c r="J1048411" s="73"/>
    </row>
    <row r="1048412" s="70" customFormat="1" spans="1:10">
      <c r="A1048412" s="1"/>
      <c r="B1048412" s="73"/>
      <c r="C1048412" s="73"/>
      <c r="D1048412" s="73"/>
      <c r="E1048412" s="73"/>
      <c r="F1048412" s="73"/>
      <c r="G1048412" s="73"/>
      <c r="H1048412" s="73"/>
      <c r="I1048412" s="73"/>
      <c r="J1048412" s="73"/>
    </row>
    <row r="1048413" s="70" customFormat="1" spans="1:10">
      <c r="A1048413" s="1"/>
      <c r="B1048413" s="73"/>
      <c r="C1048413" s="73"/>
      <c r="D1048413" s="73"/>
      <c r="E1048413" s="73"/>
      <c r="F1048413" s="73"/>
      <c r="G1048413" s="73"/>
      <c r="H1048413" s="73"/>
      <c r="I1048413" s="73"/>
      <c r="J1048413" s="73"/>
    </row>
    <row r="1048414" s="70" customFormat="1" spans="1:10">
      <c r="A1048414" s="1"/>
      <c r="B1048414" s="73"/>
      <c r="C1048414" s="73"/>
      <c r="D1048414" s="73"/>
      <c r="E1048414" s="73"/>
      <c r="F1048414" s="73"/>
      <c r="G1048414" s="73"/>
      <c r="H1048414" s="73"/>
      <c r="I1048414" s="73"/>
      <c r="J1048414" s="73"/>
    </row>
    <row r="1048415" s="70" customFormat="1" spans="1:10">
      <c r="A1048415" s="1"/>
      <c r="B1048415" s="73"/>
      <c r="C1048415" s="73"/>
      <c r="D1048415" s="73"/>
      <c r="E1048415" s="73"/>
      <c r="F1048415" s="73"/>
      <c r="G1048415" s="73"/>
      <c r="H1048415" s="73"/>
      <c r="I1048415" s="73"/>
      <c r="J1048415" s="73"/>
    </row>
    <row r="1048416" s="70" customFormat="1" spans="1:10">
      <c r="A1048416" s="1"/>
      <c r="B1048416" s="73"/>
      <c r="C1048416" s="73"/>
      <c r="D1048416" s="73"/>
      <c r="E1048416" s="73"/>
      <c r="F1048416" s="73"/>
      <c r="G1048416" s="73"/>
      <c r="H1048416" s="73"/>
      <c r="I1048416" s="73"/>
      <c r="J1048416" s="73"/>
    </row>
    <row r="1048417" s="70" customFormat="1" spans="1:10">
      <c r="A1048417" s="1"/>
      <c r="B1048417" s="73"/>
      <c r="C1048417" s="73"/>
      <c r="D1048417" s="73"/>
      <c r="E1048417" s="73"/>
      <c r="F1048417" s="73"/>
      <c r="G1048417" s="73"/>
      <c r="H1048417" s="73"/>
      <c r="I1048417" s="73"/>
      <c r="J1048417" s="73"/>
    </row>
    <row r="1048418" s="70" customFormat="1" spans="1:10">
      <c r="A1048418" s="1"/>
      <c r="B1048418" s="73"/>
      <c r="C1048418" s="73"/>
      <c r="D1048418" s="73"/>
      <c r="E1048418" s="73"/>
      <c r="F1048418" s="73"/>
      <c r="G1048418" s="73"/>
      <c r="H1048418" s="73"/>
      <c r="I1048418" s="73"/>
      <c r="J1048418" s="73"/>
    </row>
    <row r="1048419" s="70" customFormat="1" spans="1:10">
      <c r="A1048419" s="1"/>
      <c r="B1048419" s="73"/>
      <c r="C1048419" s="73"/>
      <c r="D1048419" s="73"/>
      <c r="E1048419" s="73"/>
      <c r="F1048419" s="73"/>
      <c r="G1048419" s="73"/>
      <c r="H1048419" s="73"/>
      <c r="I1048419" s="73"/>
      <c r="J1048419" s="73"/>
    </row>
    <row r="1048420" s="70" customFormat="1" spans="1:10">
      <c r="A1048420" s="1"/>
      <c r="B1048420" s="73"/>
      <c r="C1048420" s="73"/>
      <c r="D1048420" s="73"/>
      <c r="E1048420" s="73"/>
      <c r="F1048420" s="73"/>
      <c r="G1048420" s="73"/>
      <c r="H1048420" s="73"/>
      <c r="I1048420" s="73"/>
      <c r="J1048420" s="73"/>
    </row>
    <row r="1048421" s="70" customFormat="1" spans="1:10">
      <c r="A1048421" s="1"/>
      <c r="B1048421" s="73"/>
      <c r="C1048421" s="73"/>
      <c r="D1048421" s="73"/>
      <c r="E1048421" s="73"/>
      <c r="F1048421" s="73"/>
      <c r="G1048421" s="73"/>
      <c r="H1048421" s="73"/>
      <c r="I1048421" s="73"/>
      <c r="J1048421" s="73"/>
    </row>
    <row r="1048422" s="70" customFormat="1" spans="1:10">
      <c r="A1048422" s="1"/>
      <c r="B1048422" s="73"/>
      <c r="C1048422" s="73"/>
      <c r="D1048422" s="73"/>
      <c r="E1048422" s="73"/>
      <c r="F1048422" s="73"/>
      <c r="G1048422" s="73"/>
      <c r="H1048422" s="73"/>
      <c r="I1048422" s="73"/>
      <c r="J1048422" s="73"/>
    </row>
    <row r="1048423" s="70" customFormat="1" spans="1:10">
      <c r="A1048423" s="1"/>
      <c r="B1048423" s="73"/>
      <c r="C1048423" s="73"/>
      <c r="D1048423" s="73"/>
      <c r="E1048423" s="73"/>
      <c r="F1048423" s="73"/>
      <c r="G1048423" s="73"/>
      <c r="H1048423" s="73"/>
      <c r="I1048423" s="73"/>
      <c r="J1048423" s="73"/>
    </row>
    <row r="1048424" s="70" customFormat="1" spans="1:10">
      <c r="A1048424" s="1"/>
      <c r="B1048424" s="73"/>
      <c r="C1048424" s="73"/>
      <c r="D1048424" s="73"/>
      <c r="E1048424" s="73"/>
      <c r="F1048424" s="73"/>
      <c r="G1048424" s="73"/>
      <c r="H1048424" s="73"/>
      <c r="I1048424" s="73"/>
      <c r="J1048424" s="73"/>
    </row>
    <row r="1048425" s="70" customFormat="1" spans="1:10">
      <c r="A1048425" s="1"/>
      <c r="B1048425" s="73"/>
      <c r="C1048425" s="73"/>
      <c r="D1048425" s="73"/>
      <c r="E1048425" s="73"/>
      <c r="F1048425" s="73"/>
      <c r="G1048425" s="73"/>
      <c r="H1048425" s="73"/>
      <c r="I1048425" s="73"/>
      <c r="J1048425" s="73"/>
    </row>
    <row r="1048426" s="70" customFormat="1" spans="1:10">
      <c r="A1048426" s="1"/>
      <c r="B1048426" s="73"/>
      <c r="C1048426" s="73"/>
      <c r="D1048426" s="73"/>
      <c r="E1048426" s="73"/>
      <c r="F1048426" s="73"/>
      <c r="G1048426" s="73"/>
      <c r="H1048426" s="73"/>
      <c r="I1048426" s="73"/>
      <c r="J1048426" s="73"/>
    </row>
    <row r="1048427" s="70" customFormat="1" spans="1:10">
      <c r="A1048427" s="1"/>
      <c r="B1048427" s="73"/>
      <c r="C1048427" s="73"/>
      <c r="D1048427" s="73"/>
      <c r="E1048427" s="73"/>
      <c r="F1048427" s="73"/>
      <c r="G1048427" s="73"/>
      <c r="H1048427" s="73"/>
      <c r="I1048427" s="73"/>
      <c r="J1048427" s="73"/>
    </row>
    <row r="1048428" s="70" customFormat="1" spans="1:10">
      <c r="A1048428" s="1"/>
      <c r="B1048428" s="73"/>
      <c r="C1048428" s="73"/>
      <c r="D1048428" s="73"/>
      <c r="E1048428" s="73"/>
      <c r="F1048428" s="73"/>
      <c r="G1048428" s="73"/>
      <c r="H1048428" s="73"/>
      <c r="I1048428" s="73"/>
      <c r="J1048428" s="73"/>
    </row>
    <row r="1048429" s="70" customFormat="1" spans="1:10">
      <c r="A1048429" s="1"/>
      <c r="B1048429" s="73"/>
      <c r="C1048429" s="73"/>
      <c r="D1048429" s="73"/>
      <c r="E1048429" s="73"/>
      <c r="F1048429" s="73"/>
      <c r="G1048429" s="73"/>
      <c r="H1048429" s="73"/>
      <c r="I1048429" s="73"/>
      <c r="J1048429" s="73"/>
    </row>
    <row r="1048430" s="70" customFormat="1" spans="1:10">
      <c r="A1048430" s="1"/>
      <c r="B1048430" s="73"/>
      <c r="C1048430" s="73"/>
      <c r="D1048430" s="73"/>
      <c r="E1048430" s="73"/>
      <c r="F1048430" s="73"/>
      <c r="G1048430" s="73"/>
      <c r="H1048430" s="73"/>
      <c r="I1048430" s="73"/>
      <c r="J1048430" s="73"/>
    </row>
    <row r="1048431" s="70" customFormat="1" spans="1:10">
      <c r="A1048431" s="1"/>
      <c r="B1048431" s="73"/>
      <c r="C1048431" s="73"/>
      <c r="D1048431" s="73"/>
      <c r="E1048431" s="73"/>
      <c r="F1048431" s="73"/>
      <c r="G1048431" s="73"/>
      <c r="H1048431" s="73"/>
      <c r="I1048431" s="73"/>
      <c r="J1048431" s="73"/>
    </row>
    <row r="1048432" s="70" customFormat="1" spans="1:10">
      <c r="A1048432" s="1"/>
      <c r="B1048432" s="73"/>
      <c r="C1048432" s="73"/>
      <c r="D1048432" s="73"/>
      <c r="E1048432" s="73"/>
      <c r="F1048432" s="73"/>
      <c r="G1048432" s="73"/>
      <c r="H1048432" s="73"/>
      <c r="I1048432" s="73"/>
      <c r="J1048432" s="73"/>
    </row>
    <row r="1048433" s="70" customFormat="1" spans="1:10">
      <c r="A1048433" s="1"/>
      <c r="B1048433" s="73"/>
      <c r="C1048433" s="73"/>
      <c r="D1048433" s="73"/>
      <c r="E1048433" s="73"/>
      <c r="F1048433" s="73"/>
      <c r="G1048433" s="73"/>
      <c r="H1048433" s="73"/>
      <c r="I1048433" s="73"/>
      <c r="J1048433" s="73"/>
    </row>
    <row r="1048434" s="70" customFormat="1" spans="1:10">
      <c r="A1048434" s="1"/>
      <c r="B1048434" s="73"/>
      <c r="C1048434" s="73"/>
      <c r="D1048434" s="73"/>
      <c r="E1048434" s="73"/>
      <c r="F1048434" s="73"/>
      <c r="G1048434" s="73"/>
      <c r="H1048434" s="73"/>
      <c r="I1048434" s="73"/>
      <c r="J1048434" s="73"/>
    </row>
    <row r="1048435" s="70" customFormat="1" spans="1:10">
      <c r="A1048435" s="1"/>
      <c r="B1048435" s="73"/>
      <c r="C1048435" s="73"/>
      <c r="D1048435" s="73"/>
      <c r="E1048435" s="73"/>
      <c r="F1048435" s="73"/>
      <c r="G1048435" s="73"/>
      <c r="H1048435" s="73"/>
      <c r="I1048435" s="73"/>
      <c r="J1048435" s="73"/>
    </row>
    <row r="1048436" s="70" customFormat="1" spans="1:10">
      <c r="A1048436" s="1"/>
      <c r="B1048436" s="73"/>
      <c r="C1048436" s="73"/>
      <c r="D1048436" s="73"/>
      <c r="E1048436" s="73"/>
      <c r="F1048436" s="73"/>
      <c r="G1048436" s="73"/>
      <c r="H1048436" s="73"/>
      <c r="I1048436" s="73"/>
      <c r="J1048436" s="73"/>
    </row>
    <row r="1048437" s="70" customFormat="1" spans="1:10">
      <c r="A1048437" s="1"/>
      <c r="B1048437" s="73"/>
      <c r="C1048437" s="73"/>
      <c r="D1048437" s="73"/>
      <c r="E1048437" s="73"/>
      <c r="F1048437" s="73"/>
      <c r="G1048437" s="73"/>
      <c r="H1048437" s="73"/>
      <c r="I1048437" s="73"/>
      <c r="J1048437" s="73"/>
    </row>
    <row r="1048438" s="70" customFormat="1" spans="1:10">
      <c r="A1048438" s="1"/>
      <c r="B1048438" s="73"/>
      <c r="C1048438" s="73"/>
      <c r="D1048438" s="73"/>
      <c r="E1048438" s="73"/>
      <c r="F1048438" s="73"/>
      <c r="G1048438" s="73"/>
      <c r="H1048438" s="73"/>
      <c r="I1048438" s="73"/>
      <c r="J1048438" s="73"/>
    </row>
    <row r="1048439" s="70" customFormat="1" spans="1:10">
      <c r="A1048439" s="1"/>
      <c r="B1048439" s="73"/>
      <c r="C1048439" s="73"/>
      <c r="D1048439" s="73"/>
      <c r="E1048439" s="73"/>
      <c r="F1048439" s="73"/>
      <c r="G1048439" s="73"/>
      <c r="H1048439" s="73"/>
      <c r="I1048439" s="73"/>
      <c r="J1048439" s="73"/>
    </row>
    <row r="1048440" s="70" customFormat="1" spans="1:10">
      <c r="A1048440" s="1"/>
      <c r="B1048440" s="73"/>
      <c r="C1048440" s="73"/>
      <c r="D1048440" s="73"/>
      <c r="E1048440" s="73"/>
      <c r="F1048440" s="73"/>
      <c r="G1048440" s="73"/>
      <c r="H1048440" s="73"/>
      <c r="I1048440" s="73"/>
      <c r="J1048440" s="73"/>
    </row>
    <row r="1048441" s="70" customFormat="1" spans="1:10">
      <c r="A1048441" s="1"/>
      <c r="B1048441" s="73"/>
      <c r="C1048441" s="73"/>
      <c r="D1048441" s="73"/>
      <c r="E1048441" s="73"/>
      <c r="F1048441" s="73"/>
      <c r="G1048441" s="73"/>
      <c r="H1048441" s="73"/>
      <c r="I1048441" s="73"/>
      <c r="J1048441" s="73"/>
    </row>
    <row r="1048442" s="70" customFormat="1" spans="1:10">
      <c r="A1048442" s="1"/>
      <c r="B1048442" s="73"/>
      <c r="C1048442" s="73"/>
      <c r="D1048442" s="73"/>
      <c r="E1048442" s="73"/>
      <c r="F1048442" s="73"/>
      <c r="G1048442" s="73"/>
      <c r="H1048442" s="73"/>
      <c r="I1048442" s="73"/>
      <c r="J1048442" s="73"/>
    </row>
    <row r="1048443" s="70" customFormat="1" spans="1:10">
      <c r="A1048443" s="1"/>
      <c r="B1048443" s="73"/>
      <c r="C1048443" s="73"/>
      <c r="D1048443" s="73"/>
      <c r="E1048443" s="73"/>
      <c r="F1048443" s="73"/>
      <c r="G1048443" s="73"/>
      <c r="H1048443" s="73"/>
      <c r="I1048443" s="73"/>
      <c r="J1048443" s="73"/>
    </row>
    <row r="1048444" s="70" customFormat="1" spans="1:10">
      <c r="A1048444" s="1"/>
      <c r="B1048444" s="73"/>
      <c r="C1048444" s="73"/>
      <c r="D1048444" s="73"/>
      <c r="E1048444" s="73"/>
      <c r="F1048444" s="73"/>
      <c r="G1048444" s="73"/>
      <c r="H1048444" s="73"/>
      <c r="I1048444" s="73"/>
      <c r="J1048444" s="73"/>
    </row>
    <row r="1048445" s="70" customFormat="1" spans="1:10">
      <c r="A1048445" s="1"/>
      <c r="B1048445" s="73"/>
      <c r="C1048445" s="73"/>
      <c r="D1048445" s="73"/>
      <c r="E1048445" s="73"/>
      <c r="F1048445" s="73"/>
      <c r="G1048445" s="73"/>
      <c r="H1048445" s="73"/>
      <c r="I1048445" s="73"/>
      <c r="J1048445" s="73"/>
    </row>
    <row r="1048446" s="70" customFormat="1" spans="1:10">
      <c r="A1048446" s="1"/>
      <c r="B1048446" s="73"/>
      <c r="C1048446" s="73"/>
      <c r="D1048446" s="73"/>
      <c r="E1048446" s="73"/>
      <c r="F1048446" s="73"/>
      <c r="G1048446" s="73"/>
      <c r="H1048446" s="73"/>
      <c r="I1048446" s="73"/>
      <c r="J1048446" s="73"/>
    </row>
    <row r="1048447" s="70" customFormat="1" spans="1:10">
      <c r="A1048447" s="1"/>
      <c r="B1048447" s="73"/>
      <c r="C1048447" s="73"/>
      <c r="D1048447" s="73"/>
      <c r="E1048447" s="73"/>
      <c r="F1048447" s="73"/>
      <c r="G1048447" s="73"/>
      <c r="H1048447" s="73"/>
      <c r="I1048447" s="73"/>
      <c r="J1048447" s="73"/>
    </row>
    <row r="1048448" s="70" customFormat="1" spans="1:10">
      <c r="A1048448" s="1"/>
      <c r="B1048448" s="73"/>
      <c r="C1048448" s="73"/>
      <c r="D1048448" s="73"/>
      <c r="E1048448" s="73"/>
      <c r="F1048448" s="73"/>
      <c r="G1048448" s="73"/>
      <c r="H1048448" s="73"/>
      <c r="I1048448" s="73"/>
      <c r="J1048448" s="73"/>
    </row>
    <row r="1048449" s="70" customFormat="1" spans="1:10">
      <c r="A1048449" s="1"/>
      <c r="B1048449" s="73"/>
      <c r="C1048449" s="73"/>
      <c r="D1048449" s="73"/>
      <c r="E1048449" s="73"/>
      <c r="F1048449" s="73"/>
      <c r="G1048449" s="73"/>
      <c r="H1048449" s="73"/>
      <c r="I1048449" s="73"/>
      <c r="J1048449" s="73"/>
    </row>
    <row r="1048450" s="70" customFormat="1" spans="1:10">
      <c r="A1048450" s="1"/>
      <c r="B1048450" s="73"/>
      <c r="C1048450" s="73"/>
      <c r="D1048450" s="73"/>
      <c r="E1048450" s="73"/>
      <c r="F1048450" s="73"/>
      <c r="G1048450" s="73"/>
      <c r="H1048450" s="73"/>
      <c r="I1048450" s="73"/>
      <c r="J1048450" s="73"/>
    </row>
    <row r="1048451" s="70" customFormat="1" spans="1:10">
      <c r="A1048451" s="1"/>
      <c r="B1048451" s="73"/>
      <c r="C1048451" s="73"/>
      <c r="D1048451" s="73"/>
      <c r="E1048451" s="73"/>
      <c r="F1048451" s="73"/>
      <c r="G1048451" s="73"/>
      <c r="H1048451" s="73"/>
      <c r="I1048451" s="73"/>
      <c r="J1048451" s="73"/>
    </row>
    <row r="1048452" s="70" customFormat="1" spans="1:10">
      <c r="A1048452" s="1"/>
      <c r="B1048452" s="73"/>
      <c r="C1048452" s="73"/>
      <c r="D1048452" s="73"/>
      <c r="E1048452" s="73"/>
      <c r="F1048452" s="73"/>
      <c r="G1048452" s="73"/>
      <c r="H1048452" s="73"/>
      <c r="I1048452" s="73"/>
      <c r="J1048452" s="73"/>
    </row>
    <row r="1048453" s="70" customFormat="1" spans="1:10">
      <c r="A1048453" s="1"/>
      <c r="B1048453" s="73"/>
      <c r="C1048453" s="73"/>
      <c r="D1048453" s="73"/>
      <c r="E1048453" s="73"/>
      <c r="F1048453" s="73"/>
      <c r="G1048453" s="73"/>
      <c r="H1048453" s="73"/>
      <c r="I1048453" s="73"/>
      <c r="J1048453" s="73"/>
    </row>
    <row r="1048454" s="70" customFormat="1" spans="1:10">
      <c r="A1048454" s="1"/>
      <c r="B1048454" s="73"/>
      <c r="C1048454" s="73"/>
      <c r="D1048454" s="73"/>
      <c r="E1048454" s="73"/>
      <c r="F1048454" s="73"/>
      <c r="G1048454" s="73"/>
      <c r="H1048454" s="73"/>
      <c r="I1048454" s="73"/>
      <c r="J1048454" s="73"/>
    </row>
    <row r="1048455" s="70" customFormat="1" spans="1:10">
      <c r="A1048455" s="1"/>
      <c r="B1048455" s="73"/>
      <c r="C1048455" s="73"/>
      <c r="D1048455" s="73"/>
      <c r="E1048455" s="73"/>
      <c r="F1048455" s="73"/>
      <c r="G1048455" s="73"/>
      <c r="H1048455" s="73"/>
      <c r="I1048455" s="73"/>
      <c r="J1048455" s="73"/>
    </row>
    <row r="1048456" s="70" customFormat="1" spans="1:10">
      <c r="A1048456" s="1"/>
      <c r="B1048456" s="73"/>
      <c r="C1048456" s="73"/>
      <c r="D1048456" s="73"/>
      <c r="E1048456" s="73"/>
      <c r="F1048456" s="73"/>
      <c r="G1048456" s="73"/>
      <c r="H1048456" s="73"/>
      <c r="I1048456" s="73"/>
      <c r="J1048456" s="73"/>
    </row>
    <row r="1048457" s="70" customFormat="1" spans="1:10">
      <c r="A1048457" s="1"/>
      <c r="B1048457" s="73"/>
      <c r="C1048457" s="73"/>
      <c r="D1048457" s="73"/>
      <c r="E1048457" s="73"/>
      <c r="F1048457" s="73"/>
      <c r="G1048457" s="73"/>
      <c r="H1048457" s="73"/>
      <c r="I1048457" s="73"/>
      <c r="J1048457" s="73"/>
    </row>
    <row r="1048458" s="70" customFormat="1" spans="1:10">
      <c r="A1048458" s="1"/>
      <c r="B1048458" s="73"/>
      <c r="C1048458" s="73"/>
      <c r="D1048458" s="73"/>
      <c r="E1048458" s="73"/>
      <c r="F1048458" s="73"/>
      <c r="G1048458" s="73"/>
      <c r="H1048458" s="73"/>
      <c r="I1048458" s="73"/>
      <c r="J1048458" s="73"/>
    </row>
    <row r="1048459" s="70" customFormat="1" spans="1:10">
      <c r="A1048459" s="1"/>
      <c r="B1048459" s="73"/>
      <c r="C1048459" s="73"/>
      <c r="D1048459" s="73"/>
      <c r="E1048459" s="73"/>
      <c r="F1048459" s="73"/>
      <c r="G1048459" s="73"/>
      <c r="H1048459" s="73"/>
      <c r="I1048459" s="73"/>
      <c r="J1048459" s="73"/>
    </row>
    <row r="1048460" s="70" customFormat="1" spans="1:10">
      <c r="A1048460" s="1"/>
      <c r="B1048460" s="73"/>
      <c r="C1048460" s="73"/>
      <c r="D1048460" s="73"/>
      <c r="E1048460" s="73"/>
      <c r="F1048460" s="73"/>
      <c r="G1048460" s="73"/>
      <c r="H1048460" s="73"/>
      <c r="I1048460" s="73"/>
      <c r="J1048460" s="73"/>
    </row>
    <row r="1048461" s="70" customFormat="1" spans="1:10">
      <c r="A1048461" s="1"/>
      <c r="B1048461" s="73"/>
      <c r="C1048461" s="73"/>
      <c r="D1048461" s="73"/>
      <c r="E1048461" s="73"/>
      <c r="F1048461" s="73"/>
      <c r="G1048461" s="73"/>
      <c r="H1048461" s="73"/>
      <c r="I1048461" s="73"/>
      <c r="J1048461" s="73"/>
    </row>
    <row r="1048462" s="70" customFormat="1" spans="1:10">
      <c r="A1048462" s="1"/>
      <c r="B1048462" s="73"/>
      <c r="C1048462" s="73"/>
      <c r="D1048462" s="73"/>
      <c r="E1048462" s="73"/>
      <c r="F1048462" s="73"/>
      <c r="G1048462" s="73"/>
      <c r="H1048462" s="73"/>
      <c r="I1048462" s="73"/>
      <c r="J1048462" s="73"/>
    </row>
    <row r="1048463" s="70" customFormat="1" spans="1:10">
      <c r="A1048463" s="1"/>
      <c r="B1048463" s="73"/>
      <c r="C1048463" s="73"/>
      <c r="D1048463" s="73"/>
      <c r="E1048463" s="73"/>
      <c r="F1048463" s="73"/>
      <c r="G1048463" s="73"/>
      <c r="H1048463" s="73"/>
      <c r="I1048463" s="73"/>
      <c r="J1048463" s="73"/>
    </row>
    <row r="1048464" s="70" customFormat="1" spans="1:10">
      <c r="A1048464" s="1"/>
      <c r="B1048464" s="73"/>
      <c r="C1048464" s="73"/>
      <c r="D1048464" s="73"/>
      <c r="E1048464" s="73"/>
      <c r="F1048464" s="73"/>
      <c r="G1048464" s="73"/>
      <c r="H1048464" s="73"/>
      <c r="I1048464" s="73"/>
      <c r="J1048464" s="73"/>
    </row>
    <row r="1048465" s="70" customFormat="1" spans="1:10">
      <c r="A1048465" s="1"/>
      <c r="B1048465" s="73"/>
      <c r="C1048465" s="73"/>
      <c r="D1048465" s="73"/>
      <c r="E1048465" s="73"/>
      <c r="F1048465" s="73"/>
      <c r="G1048465" s="73"/>
      <c r="H1048465" s="73"/>
      <c r="I1048465" s="73"/>
      <c r="J1048465" s="73"/>
    </row>
    <row r="1048466" s="70" customFormat="1" spans="1:10">
      <c r="A1048466" s="1"/>
      <c r="B1048466" s="73"/>
      <c r="C1048466" s="73"/>
      <c r="D1048466" s="73"/>
      <c r="E1048466" s="73"/>
      <c r="F1048466" s="73"/>
      <c r="G1048466" s="73"/>
      <c r="H1048466" s="73"/>
      <c r="I1048466" s="73"/>
      <c r="J1048466" s="73"/>
    </row>
    <row r="1048467" s="70" customFormat="1" spans="1:10">
      <c r="A1048467" s="1"/>
      <c r="B1048467" s="73"/>
      <c r="C1048467" s="73"/>
      <c r="D1048467" s="73"/>
      <c r="E1048467" s="73"/>
      <c r="F1048467" s="73"/>
      <c r="G1048467" s="73"/>
      <c r="H1048467" s="73"/>
      <c r="I1048467" s="73"/>
      <c r="J1048467" s="73"/>
    </row>
    <row r="1048468" s="70" customFormat="1" spans="1:10">
      <c r="A1048468" s="1"/>
      <c r="B1048468" s="73"/>
      <c r="C1048468" s="73"/>
      <c r="D1048468" s="73"/>
      <c r="E1048468" s="73"/>
      <c r="F1048468" s="73"/>
      <c r="G1048468" s="73"/>
      <c r="H1048468" s="73"/>
      <c r="I1048468" s="73"/>
      <c r="J1048468" s="73"/>
    </row>
    <row r="1048469" s="70" customFormat="1" spans="1:10">
      <c r="A1048469" s="1"/>
      <c r="B1048469" s="73"/>
      <c r="C1048469" s="73"/>
      <c r="D1048469" s="73"/>
      <c r="E1048469" s="73"/>
      <c r="F1048469" s="73"/>
      <c r="G1048469" s="73"/>
      <c r="H1048469" s="73"/>
      <c r="I1048469" s="73"/>
      <c r="J1048469" s="73"/>
    </row>
    <row r="1048470" s="70" customFormat="1" spans="1:10">
      <c r="A1048470" s="1"/>
      <c r="B1048470" s="73"/>
      <c r="C1048470" s="73"/>
      <c r="D1048470" s="73"/>
      <c r="E1048470" s="73"/>
      <c r="F1048470" s="73"/>
      <c r="G1048470" s="73"/>
      <c r="H1048470" s="73"/>
      <c r="I1048470" s="73"/>
      <c r="J1048470" s="73"/>
    </row>
    <row r="1048471" s="70" customFormat="1" spans="1:10">
      <c r="A1048471" s="1"/>
      <c r="B1048471" s="73"/>
      <c r="C1048471" s="73"/>
      <c r="D1048471" s="73"/>
      <c r="E1048471" s="73"/>
      <c r="F1048471" s="73"/>
      <c r="G1048471" s="73"/>
      <c r="H1048471" s="73"/>
      <c r="I1048471" s="73"/>
      <c r="J1048471" s="73"/>
    </row>
    <row r="1048472" s="70" customFormat="1" spans="1:10">
      <c r="A1048472" s="1"/>
      <c r="B1048472" s="73"/>
      <c r="C1048472" s="73"/>
      <c r="D1048472" s="73"/>
      <c r="E1048472" s="73"/>
      <c r="F1048472" s="73"/>
      <c r="G1048472" s="73"/>
      <c r="H1048472" s="73"/>
      <c r="I1048472" s="73"/>
      <c r="J1048472" s="73"/>
    </row>
    <row r="1048473" s="70" customFormat="1" spans="1:10">
      <c r="A1048473" s="1"/>
      <c r="B1048473" s="73"/>
      <c r="C1048473" s="73"/>
      <c r="D1048473" s="73"/>
      <c r="E1048473" s="73"/>
      <c r="F1048473" s="73"/>
      <c r="G1048473" s="73"/>
      <c r="H1048473" s="73"/>
      <c r="I1048473" s="73"/>
      <c r="J1048473" s="73"/>
    </row>
    <row r="1048474" s="70" customFormat="1" spans="1:10">
      <c r="A1048474" s="1"/>
      <c r="B1048474" s="73"/>
      <c r="C1048474" s="73"/>
      <c r="D1048474" s="73"/>
      <c r="E1048474" s="73"/>
      <c r="F1048474" s="73"/>
      <c r="G1048474" s="73"/>
      <c r="H1048474" s="73"/>
      <c r="I1048474" s="73"/>
      <c r="J1048474" s="73"/>
    </row>
    <row r="1048475" s="70" customFormat="1" spans="1:10">
      <c r="A1048475" s="1"/>
      <c r="B1048475" s="73"/>
      <c r="C1048475" s="73"/>
      <c r="D1048475" s="73"/>
      <c r="E1048475" s="73"/>
      <c r="F1048475" s="73"/>
      <c r="G1048475" s="73"/>
      <c r="H1048475" s="73"/>
      <c r="I1048475" s="73"/>
      <c r="J1048475" s="73"/>
    </row>
    <row r="1048476" s="70" customFormat="1" spans="1:10">
      <c r="A1048476" s="1"/>
      <c r="B1048476" s="73"/>
      <c r="C1048476" s="73"/>
      <c r="D1048476" s="73"/>
      <c r="E1048476" s="73"/>
      <c r="F1048476" s="73"/>
      <c r="G1048476" s="73"/>
      <c r="H1048476" s="73"/>
      <c r="I1048476" s="73"/>
      <c r="J1048476" s="73"/>
    </row>
    <row r="1048477" s="70" customFormat="1" spans="1:10">
      <c r="A1048477" s="1"/>
      <c r="B1048477" s="73"/>
      <c r="C1048477" s="73"/>
      <c r="D1048477" s="73"/>
      <c r="E1048477" s="73"/>
      <c r="F1048477" s="73"/>
      <c r="G1048477" s="73"/>
      <c r="H1048477" s="73"/>
      <c r="I1048477" s="73"/>
      <c r="J1048477" s="73"/>
    </row>
    <row r="1048478" s="70" customFormat="1" spans="1:10">
      <c r="A1048478" s="1"/>
      <c r="B1048478" s="73"/>
      <c r="C1048478" s="73"/>
      <c r="D1048478" s="73"/>
      <c r="E1048478" s="73"/>
      <c r="F1048478" s="73"/>
      <c r="G1048478" s="73"/>
      <c r="H1048478" s="73"/>
      <c r="I1048478" s="73"/>
      <c r="J1048478" s="73"/>
    </row>
    <row r="1048479" s="70" customFormat="1" spans="1:10">
      <c r="A1048479" s="1"/>
      <c r="B1048479" s="73"/>
      <c r="C1048479" s="73"/>
      <c r="D1048479" s="73"/>
      <c r="E1048479" s="73"/>
      <c r="F1048479" s="73"/>
      <c r="G1048479" s="73"/>
      <c r="H1048479" s="73"/>
      <c r="I1048479" s="73"/>
      <c r="J1048479" s="73"/>
    </row>
    <row r="1048480" s="70" customFormat="1" spans="1:10">
      <c r="A1048480" s="1"/>
      <c r="B1048480" s="73"/>
      <c r="C1048480" s="73"/>
      <c r="D1048480" s="73"/>
      <c r="E1048480" s="73"/>
      <c r="F1048480" s="73"/>
      <c r="G1048480" s="73"/>
      <c r="H1048480" s="73"/>
      <c r="I1048480" s="73"/>
      <c r="J1048480" s="73"/>
    </row>
    <row r="1048481" s="70" customFormat="1" spans="1:10">
      <c r="A1048481" s="1"/>
      <c r="B1048481" s="73"/>
      <c r="C1048481" s="73"/>
      <c r="D1048481" s="73"/>
      <c r="E1048481" s="73"/>
      <c r="F1048481" s="73"/>
      <c r="G1048481" s="73"/>
      <c r="H1048481" s="73"/>
      <c r="I1048481" s="73"/>
      <c r="J1048481" s="73"/>
    </row>
    <row r="1048482" s="70" customFormat="1" spans="1:10">
      <c r="A1048482" s="1"/>
      <c r="B1048482" s="73"/>
      <c r="C1048482" s="73"/>
      <c r="D1048482" s="73"/>
      <c r="E1048482" s="73"/>
      <c r="F1048482" s="73"/>
      <c r="G1048482" s="73"/>
      <c r="H1048482" s="73"/>
      <c r="I1048482" s="73"/>
      <c r="J1048482" s="73"/>
    </row>
    <row r="1048483" s="70" customFormat="1" spans="1:10">
      <c r="A1048483" s="1"/>
      <c r="B1048483" s="73"/>
      <c r="C1048483" s="73"/>
      <c r="D1048483" s="73"/>
      <c r="E1048483" s="73"/>
      <c r="F1048483" s="73"/>
      <c r="G1048483" s="73"/>
      <c r="H1048483" s="73"/>
      <c r="I1048483" s="73"/>
      <c r="J1048483" s="73"/>
    </row>
    <row r="1048484" s="70" customFormat="1" spans="1:10">
      <c r="A1048484" s="1"/>
      <c r="B1048484" s="73"/>
      <c r="C1048484" s="73"/>
      <c r="D1048484" s="73"/>
      <c r="E1048484" s="73"/>
      <c r="F1048484" s="73"/>
      <c r="G1048484" s="73"/>
      <c r="H1048484" s="73"/>
      <c r="I1048484" s="73"/>
      <c r="J1048484" s="73"/>
    </row>
    <row r="1048485" s="70" customFormat="1" spans="1:10">
      <c r="A1048485" s="1"/>
      <c r="B1048485" s="73"/>
      <c r="C1048485" s="73"/>
      <c r="D1048485" s="73"/>
      <c r="E1048485" s="73"/>
      <c r="F1048485" s="73"/>
      <c r="G1048485" s="73"/>
      <c r="H1048485" s="73"/>
      <c r="I1048485" s="73"/>
      <c r="J1048485" s="73"/>
    </row>
    <row r="1048486" s="70" customFormat="1" spans="1:10">
      <c r="A1048486" s="1"/>
      <c r="B1048486" s="73"/>
      <c r="C1048486" s="73"/>
      <c r="D1048486" s="73"/>
      <c r="E1048486" s="73"/>
      <c r="F1048486" s="73"/>
      <c r="G1048486" s="73"/>
      <c r="H1048486" s="73"/>
      <c r="I1048486" s="73"/>
      <c r="J1048486" s="73"/>
    </row>
    <row r="1048487" s="70" customFormat="1" spans="1:10">
      <c r="A1048487" s="1"/>
      <c r="B1048487" s="73"/>
      <c r="C1048487" s="73"/>
      <c r="D1048487" s="73"/>
      <c r="E1048487" s="73"/>
      <c r="F1048487" s="73"/>
      <c r="G1048487" s="73"/>
      <c r="H1048487" s="73"/>
      <c r="I1048487" s="73"/>
      <c r="J1048487" s="73"/>
    </row>
    <row r="1048488" s="70" customFormat="1" spans="1:10">
      <c r="A1048488" s="1"/>
      <c r="B1048488" s="73"/>
      <c r="C1048488" s="73"/>
      <c r="D1048488" s="73"/>
      <c r="E1048488" s="73"/>
      <c r="F1048488" s="73"/>
      <c r="G1048488" s="73"/>
      <c r="H1048488" s="73"/>
      <c r="I1048488" s="73"/>
      <c r="J1048488" s="73"/>
    </row>
    <row r="1048489" s="70" customFormat="1" spans="1:10">
      <c r="A1048489" s="1"/>
      <c r="B1048489" s="73"/>
      <c r="C1048489" s="73"/>
      <c r="D1048489" s="73"/>
      <c r="E1048489" s="73"/>
      <c r="F1048489" s="73"/>
      <c r="G1048489" s="73"/>
      <c r="H1048489" s="73"/>
      <c r="I1048489" s="73"/>
      <c r="J1048489" s="73"/>
    </row>
    <row r="1048490" s="70" customFormat="1" spans="1:10">
      <c r="A1048490" s="1"/>
      <c r="B1048490" s="73"/>
      <c r="C1048490" s="73"/>
      <c r="D1048490" s="73"/>
      <c r="E1048490" s="73"/>
      <c r="F1048490" s="73"/>
      <c r="G1048490" s="73"/>
      <c r="H1048490" s="73"/>
      <c r="I1048490" s="73"/>
      <c r="J1048490" s="73"/>
    </row>
    <row r="1048491" s="70" customFormat="1" spans="1:10">
      <c r="A1048491" s="1"/>
      <c r="B1048491" s="73"/>
      <c r="C1048491" s="73"/>
      <c r="D1048491" s="73"/>
      <c r="E1048491" s="73"/>
      <c r="F1048491" s="73"/>
      <c r="G1048491" s="73"/>
      <c r="H1048491" s="73"/>
      <c r="I1048491" s="73"/>
      <c r="J1048491" s="73"/>
    </row>
    <row r="1048492" s="70" customFormat="1" spans="1:10">
      <c r="A1048492" s="1"/>
      <c r="B1048492" s="73"/>
      <c r="C1048492" s="73"/>
      <c r="D1048492" s="73"/>
      <c r="E1048492" s="73"/>
      <c r="F1048492" s="73"/>
      <c r="G1048492" s="73"/>
      <c r="H1048492" s="73"/>
      <c r="I1048492" s="73"/>
      <c r="J1048492" s="73"/>
    </row>
    <row r="1048493" s="70" customFormat="1" spans="1:10">
      <c r="A1048493" s="1"/>
      <c r="B1048493" s="73"/>
      <c r="C1048493" s="73"/>
      <c r="D1048493" s="73"/>
      <c r="E1048493" s="73"/>
      <c r="F1048493" s="73"/>
      <c r="G1048493" s="73"/>
      <c r="H1048493" s="73"/>
      <c r="I1048493" s="73"/>
      <c r="J1048493" s="73"/>
    </row>
    <row r="1048494" s="70" customFormat="1" spans="1:10">
      <c r="A1048494" s="1"/>
      <c r="B1048494" s="73"/>
      <c r="C1048494" s="73"/>
      <c r="D1048494" s="73"/>
      <c r="E1048494" s="73"/>
      <c r="F1048494" s="73"/>
      <c r="G1048494" s="73"/>
      <c r="H1048494" s="73"/>
      <c r="I1048494" s="73"/>
      <c r="J1048494" s="73"/>
    </row>
    <row r="1048495" s="70" customFormat="1" spans="1:10">
      <c r="A1048495" s="1"/>
      <c r="B1048495" s="73"/>
      <c r="C1048495" s="73"/>
      <c r="D1048495" s="73"/>
      <c r="E1048495" s="73"/>
      <c r="F1048495" s="73"/>
      <c r="G1048495" s="73"/>
      <c r="H1048495" s="73"/>
      <c r="I1048495" s="73"/>
      <c r="J1048495" s="73"/>
    </row>
    <row r="1048496" s="70" customFormat="1" spans="1:10">
      <c r="A1048496" s="1"/>
      <c r="B1048496" s="73"/>
      <c r="C1048496" s="73"/>
      <c r="D1048496" s="73"/>
      <c r="E1048496" s="73"/>
      <c r="F1048496" s="73"/>
      <c r="G1048496" s="73"/>
      <c r="H1048496" s="73"/>
      <c r="I1048496" s="73"/>
      <c r="J1048496" s="73"/>
    </row>
    <row r="1048497" s="70" customFormat="1" spans="1:10">
      <c r="A1048497" s="1"/>
      <c r="B1048497" s="73"/>
      <c r="C1048497" s="73"/>
      <c r="D1048497" s="73"/>
      <c r="E1048497" s="73"/>
      <c r="F1048497" s="73"/>
      <c r="G1048497" s="73"/>
      <c r="H1048497" s="73"/>
      <c r="I1048497" s="73"/>
      <c r="J1048497" s="73"/>
    </row>
    <row r="1048498" s="70" customFormat="1" spans="1:10">
      <c r="A1048498" s="1"/>
      <c r="B1048498" s="73"/>
      <c r="C1048498" s="73"/>
      <c r="D1048498" s="73"/>
      <c r="E1048498" s="73"/>
      <c r="F1048498" s="73"/>
      <c r="G1048498" s="73"/>
      <c r="H1048498" s="73"/>
      <c r="I1048498" s="73"/>
      <c r="J1048498" s="73"/>
    </row>
    <row r="1048499" s="70" customFormat="1" spans="1:10">
      <c r="A1048499" s="1"/>
      <c r="B1048499" s="73"/>
      <c r="C1048499" s="73"/>
      <c r="D1048499" s="73"/>
      <c r="E1048499" s="73"/>
      <c r="F1048499" s="73"/>
      <c r="G1048499" s="73"/>
      <c r="H1048499" s="73"/>
      <c r="I1048499" s="73"/>
      <c r="J1048499" s="73"/>
    </row>
    <row r="1048500" s="70" customFormat="1" spans="1:10">
      <c r="A1048500" s="1"/>
      <c r="B1048500" s="73"/>
      <c r="C1048500" s="73"/>
      <c r="D1048500" s="73"/>
      <c r="E1048500" s="73"/>
      <c r="F1048500" s="73"/>
      <c r="G1048500" s="73"/>
      <c r="H1048500" s="73"/>
      <c r="I1048500" s="73"/>
      <c r="J1048500" s="73"/>
    </row>
    <row r="1048501" s="70" customFormat="1" spans="1:10">
      <c r="A1048501" s="1"/>
      <c r="B1048501" s="73"/>
      <c r="C1048501" s="73"/>
      <c r="D1048501" s="73"/>
      <c r="E1048501" s="73"/>
      <c r="F1048501" s="73"/>
      <c r="G1048501" s="73"/>
      <c r="H1048501" s="73"/>
      <c r="I1048501" s="73"/>
      <c r="J1048501" s="73"/>
    </row>
    <row r="1048502" s="70" customFormat="1" spans="1:10">
      <c r="A1048502" s="1"/>
      <c r="B1048502" s="73"/>
      <c r="C1048502" s="73"/>
      <c r="D1048502" s="73"/>
      <c r="E1048502" s="73"/>
      <c r="F1048502" s="73"/>
      <c r="G1048502" s="73"/>
      <c r="H1048502" s="73"/>
      <c r="I1048502" s="73"/>
      <c r="J1048502" s="73"/>
    </row>
    <row r="1048503" s="70" customFormat="1" spans="1:10">
      <c r="A1048503" s="1"/>
      <c r="B1048503" s="73"/>
      <c r="C1048503" s="73"/>
      <c r="D1048503" s="73"/>
      <c r="E1048503" s="73"/>
      <c r="F1048503" s="73"/>
      <c r="G1048503" s="73"/>
      <c r="H1048503" s="73"/>
      <c r="I1048503" s="73"/>
      <c r="J1048503" s="73"/>
    </row>
    <row r="1048504" s="70" customFormat="1" spans="1:10">
      <c r="A1048504" s="1"/>
      <c r="B1048504" s="73"/>
      <c r="C1048504" s="73"/>
      <c r="D1048504" s="73"/>
      <c r="E1048504" s="73"/>
      <c r="F1048504" s="73"/>
      <c r="G1048504" s="73"/>
      <c r="H1048504" s="73"/>
      <c r="I1048504" s="73"/>
      <c r="J1048504" s="73"/>
    </row>
    <row r="1048505" s="70" customFormat="1" spans="1:10">
      <c r="A1048505" s="1"/>
      <c r="B1048505" s="73"/>
      <c r="C1048505" s="73"/>
      <c r="D1048505" s="73"/>
      <c r="E1048505" s="73"/>
      <c r="F1048505" s="73"/>
      <c r="G1048505" s="73"/>
      <c r="H1048505" s="73"/>
      <c r="I1048505" s="73"/>
      <c r="J1048505" s="73"/>
    </row>
    <row r="1048506" s="70" customFormat="1" spans="1:10">
      <c r="A1048506" s="1"/>
      <c r="B1048506" s="73"/>
      <c r="C1048506" s="73"/>
      <c r="D1048506" s="73"/>
      <c r="E1048506" s="73"/>
      <c r="F1048506" s="73"/>
      <c r="G1048506" s="73"/>
      <c r="H1048506" s="73"/>
      <c r="I1048506" s="73"/>
      <c r="J1048506" s="73"/>
    </row>
    <row r="1048507" s="70" customFormat="1" spans="1:10">
      <c r="A1048507" s="1"/>
      <c r="B1048507" s="73"/>
      <c r="C1048507" s="73"/>
      <c r="D1048507" s="73"/>
      <c r="E1048507" s="73"/>
      <c r="F1048507" s="73"/>
      <c r="G1048507" s="73"/>
      <c r="H1048507" s="73"/>
      <c r="I1048507" s="73"/>
      <c r="J1048507" s="73"/>
    </row>
    <row r="1048508" s="70" customFormat="1" spans="1:10">
      <c r="A1048508" s="1"/>
      <c r="B1048508" s="73"/>
      <c r="C1048508" s="73"/>
      <c r="D1048508" s="73"/>
      <c r="E1048508" s="73"/>
      <c r="F1048508" s="73"/>
      <c r="G1048508" s="73"/>
      <c r="H1048508" s="73"/>
      <c r="I1048508" s="73"/>
      <c r="J1048508" s="73"/>
    </row>
    <row r="1048509" s="70" customFormat="1" spans="1:10">
      <c r="A1048509" s="1"/>
      <c r="B1048509" s="73"/>
      <c r="C1048509" s="73"/>
      <c r="D1048509" s="73"/>
      <c r="E1048509" s="73"/>
      <c r="F1048509" s="73"/>
      <c r="G1048509" s="73"/>
      <c r="H1048509" s="73"/>
      <c r="I1048509" s="73"/>
      <c r="J1048509" s="73"/>
    </row>
    <row r="1048510" s="70" customFormat="1" spans="1:10">
      <c r="A1048510" s="1"/>
      <c r="B1048510" s="73"/>
      <c r="C1048510" s="73"/>
      <c r="D1048510" s="73"/>
      <c r="E1048510" s="73"/>
      <c r="F1048510" s="73"/>
      <c r="G1048510" s="73"/>
      <c r="H1048510" s="73"/>
      <c r="I1048510" s="73"/>
      <c r="J1048510" s="73"/>
    </row>
    <row r="1048511" s="70" customFormat="1" spans="1:10">
      <c r="A1048511" s="1"/>
      <c r="B1048511" s="73"/>
      <c r="C1048511" s="73"/>
      <c r="D1048511" s="73"/>
      <c r="E1048511" s="73"/>
      <c r="F1048511" s="73"/>
      <c r="G1048511" s="73"/>
      <c r="H1048511" s="73"/>
      <c r="I1048511" s="73"/>
      <c r="J1048511" s="73"/>
    </row>
    <row r="1048512" s="70" customFormat="1" spans="1:10">
      <c r="A1048512" s="1"/>
      <c r="B1048512" s="73"/>
      <c r="C1048512" s="73"/>
      <c r="D1048512" s="73"/>
      <c r="E1048512" s="73"/>
      <c r="F1048512" s="73"/>
      <c r="G1048512" s="73"/>
      <c r="H1048512" s="73"/>
      <c r="I1048512" s="73"/>
      <c r="J1048512" s="73"/>
    </row>
    <row r="1048513" s="70" customFormat="1" spans="1:10">
      <c r="A1048513" s="1"/>
      <c r="B1048513" s="73"/>
      <c r="C1048513" s="73"/>
      <c r="D1048513" s="73"/>
      <c r="E1048513" s="73"/>
      <c r="F1048513" s="73"/>
      <c r="G1048513" s="73"/>
      <c r="H1048513" s="73"/>
      <c r="I1048513" s="73"/>
      <c r="J1048513" s="73"/>
    </row>
    <row r="1048514" s="70" customFormat="1" spans="1:10">
      <c r="A1048514" s="1"/>
      <c r="B1048514" s="73"/>
      <c r="C1048514" s="73"/>
      <c r="D1048514" s="73"/>
      <c r="E1048514" s="73"/>
      <c r="F1048514" s="73"/>
      <c r="G1048514" s="73"/>
      <c r="H1048514" s="73"/>
      <c r="I1048514" s="73"/>
      <c r="J1048514" s="73"/>
    </row>
    <row r="1048515" s="70" customFormat="1" spans="1:10">
      <c r="A1048515" s="1"/>
      <c r="B1048515" s="73"/>
      <c r="C1048515" s="73"/>
      <c r="D1048515" s="73"/>
      <c r="E1048515" s="73"/>
      <c r="F1048515" s="73"/>
      <c r="G1048515" s="73"/>
      <c r="H1048515" s="73"/>
      <c r="I1048515" s="73"/>
      <c r="J1048515" s="73"/>
    </row>
    <row r="1048516" s="70" customFormat="1" spans="1:10">
      <c r="A1048516" s="1"/>
      <c r="B1048516" s="73"/>
      <c r="C1048516" s="73"/>
      <c r="D1048516" s="73"/>
      <c r="E1048516" s="73"/>
      <c r="F1048516" s="73"/>
      <c r="G1048516" s="73"/>
      <c r="H1048516" s="73"/>
      <c r="I1048516" s="73"/>
      <c r="J1048516" s="73"/>
    </row>
    <row r="1048517" s="70" customFormat="1" spans="1:10">
      <c r="A1048517" s="1"/>
      <c r="B1048517" s="73"/>
      <c r="C1048517" s="73"/>
      <c r="D1048517" s="73"/>
      <c r="E1048517" s="73"/>
      <c r="F1048517" s="73"/>
      <c r="G1048517" s="73"/>
      <c r="H1048517" s="73"/>
      <c r="I1048517" s="73"/>
      <c r="J1048517" s="73"/>
    </row>
    <row r="1048518" s="70" customFormat="1" spans="1:10">
      <c r="A1048518" s="1"/>
      <c r="B1048518" s="73"/>
      <c r="C1048518" s="73"/>
      <c r="D1048518" s="73"/>
      <c r="E1048518" s="73"/>
      <c r="F1048518" s="73"/>
      <c r="G1048518" s="73"/>
      <c r="H1048518" s="73"/>
      <c r="I1048518" s="73"/>
      <c r="J1048518" s="73"/>
    </row>
    <row r="1048519" s="70" customFormat="1" spans="1:10">
      <c r="A1048519" s="1"/>
      <c r="B1048519" s="73"/>
      <c r="C1048519" s="73"/>
      <c r="D1048519" s="73"/>
      <c r="E1048519" s="73"/>
      <c r="F1048519" s="73"/>
      <c r="G1048519" s="73"/>
      <c r="H1048519" s="73"/>
      <c r="I1048519" s="73"/>
      <c r="J1048519" s="73"/>
    </row>
    <row r="1048520" s="70" customFormat="1" spans="1:10">
      <c r="A1048520" s="1"/>
      <c r="B1048520" s="73"/>
      <c r="C1048520" s="73"/>
      <c r="D1048520" s="73"/>
      <c r="E1048520" s="73"/>
      <c r="F1048520" s="73"/>
      <c r="G1048520" s="73"/>
      <c r="H1048520" s="73"/>
      <c r="I1048520" s="73"/>
      <c r="J1048520" s="73"/>
    </row>
    <row r="1048521" s="70" customFormat="1" spans="1:10">
      <c r="A1048521" s="1"/>
      <c r="B1048521" s="73"/>
      <c r="C1048521" s="73"/>
      <c r="D1048521" s="73"/>
      <c r="E1048521" s="73"/>
      <c r="F1048521" s="73"/>
      <c r="G1048521" s="73"/>
      <c r="H1048521" s="73"/>
      <c r="I1048521" s="73"/>
      <c r="J1048521" s="73"/>
    </row>
    <row r="1048522" s="70" customFormat="1" spans="1:10">
      <c r="A1048522" s="1"/>
      <c r="B1048522" s="73"/>
      <c r="C1048522" s="73"/>
      <c r="D1048522" s="73"/>
      <c r="E1048522" s="73"/>
      <c r="F1048522" s="73"/>
      <c r="G1048522" s="73"/>
      <c r="H1048522" s="73"/>
      <c r="I1048522" s="73"/>
      <c r="J1048522" s="73"/>
    </row>
    <row r="1048523" s="70" customFormat="1" spans="1:10">
      <c r="A1048523" s="1"/>
      <c r="B1048523" s="73"/>
      <c r="C1048523" s="73"/>
      <c r="D1048523" s="73"/>
      <c r="E1048523" s="73"/>
      <c r="F1048523" s="73"/>
      <c r="G1048523" s="73"/>
      <c r="H1048523" s="73"/>
      <c r="I1048523" s="73"/>
      <c r="J1048523" s="73"/>
    </row>
    <row r="1048524" s="70" customFormat="1" spans="1:10">
      <c r="A1048524" s="1"/>
      <c r="B1048524" s="73"/>
      <c r="C1048524" s="73"/>
      <c r="D1048524" s="73"/>
      <c r="E1048524" s="73"/>
      <c r="F1048524" s="73"/>
      <c r="G1048524" s="73"/>
      <c r="H1048524" s="73"/>
      <c r="I1048524" s="73"/>
      <c r="J1048524" s="73"/>
    </row>
    <row r="1048525" s="70" customFormat="1" spans="1:10">
      <c r="A1048525" s="1"/>
      <c r="B1048525" s="73"/>
      <c r="C1048525" s="73"/>
      <c r="D1048525" s="73"/>
      <c r="E1048525" s="73"/>
      <c r="F1048525" s="73"/>
      <c r="G1048525" s="73"/>
      <c r="H1048525" s="73"/>
      <c r="I1048525" s="73"/>
      <c r="J1048525" s="73"/>
    </row>
    <row r="1048526" s="70" customFormat="1" spans="1:10">
      <c r="A1048526" s="1"/>
      <c r="B1048526" s="73"/>
      <c r="C1048526" s="73"/>
      <c r="D1048526" s="73"/>
      <c r="E1048526" s="73"/>
      <c r="F1048526" s="73"/>
      <c r="G1048526" s="73"/>
      <c r="H1048526" s="73"/>
      <c r="I1048526" s="73"/>
      <c r="J1048526" s="73"/>
    </row>
    <row r="1048527" s="70" customFormat="1" spans="1:10">
      <c r="A1048527" s="1"/>
      <c r="B1048527" s="73"/>
      <c r="C1048527" s="73"/>
      <c r="D1048527" s="73"/>
      <c r="E1048527" s="73"/>
      <c r="F1048527" s="73"/>
      <c r="G1048527" s="73"/>
      <c r="H1048527" s="73"/>
      <c r="I1048527" s="73"/>
      <c r="J1048527" s="73"/>
    </row>
    <row r="1048528" s="70" customFormat="1" spans="1:10">
      <c r="A1048528" s="1"/>
      <c r="B1048528" s="73"/>
      <c r="C1048528" s="73"/>
      <c r="D1048528" s="73"/>
      <c r="E1048528" s="73"/>
      <c r="F1048528" s="73"/>
      <c r="G1048528" s="73"/>
      <c r="H1048528" s="73"/>
      <c r="I1048528" s="73"/>
      <c r="J1048528" s="73"/>
    </row>
    <row r="1048529" s="70" customFormat="1" spans="1:10">
      <c r="A1048529" s="1"/>
      <c r="B1048529" s="73"/>
      <c r="C1048529" s="73"/>
      <c r="D1048529" s="73"/>
      <c r="E1048529" s="73"/>
      <c r="F1048529" s="73"/>
      <c r="G1048529" s="73"/>
      <c r="H1048529" s="73"/>
      <c r="I1048529" s="73"/>
      <c r="J1048529" s="73"/>
    </row>
    <row r="1048530" s="70" customFormat="1" spans="1:10">
      <c r="A1048530" s="1"/>
      <c r="B1048530" s="73"/>
      <c r="C1048530" s="73"/>
      <c r="D1048530" s="73"/>
      <c r="E1048530" s="73"/>
      <c r="F1048530" s="73"/>
      <c r="G1048530" s="73"/>
      <c r="H1048530" s="73"/>
      <c r="I1048530" s="73"/>
      <c r="J1048530" s="73"/>
    </row>
    <row r="1048531" s="70" customFormat="1" spans="1:10">
      <c r="A1048531" s="1"/>
      <c r="B1048531" s="73"/>
      <c r="C1048531" s="73"/>
      <c r="D1048531" s="73"/>
      <c r="E1048531" s="73"/>
      <c r="F1048531" s="73"/>
      <c r="G1048531" s="73"/>
      <c r="H1048531" s="73"/>
      <c r="I1048531" s="73"/>
      <c r="J1048531" s="73"/>
    </row>
    <row r="1048532" s="70" customFormat="1" spans="1:10">
      <c r="A1048532" s="1"/>
      <c r="B1048532" s="73"/>
      <c r="C1048532" s="73"/>
      <c r="D1048532" s="73"/>
      <c r="E1048532" s="73"/>
      <c r="F1048532" s="73"/>
      <c r="G1048532" s="73"/>
      <c r="H1048532" s="73"/>
      <c r="I1048532" s="73"/>
      <c r="J1048532" s="73"/>
    </row>
    <row r="1048533" s="70" customFormat="1" spans="1:10">
      <c r="A1048533" s="1"/>
      <c r="B1048533" s="73"/>
      <c r="C1048533" s="73"/>
      <c r="D1048533" s="73"/>
      <c r="E1048533" s="73"/>
      <c r="F1048533" s="73"/>
      <c r="G1048533" s="73"/>
      <c r="H1048533" s="73"/>
      <c r="I1048533" s="73"/>
      <c r="J1048533" s="73"/>
    </row>
    <row r="1048534" s="70" customFormat="1" spans="1:10">
      <c r="A1048534" s="1"/>
      <c r="B1048534" s="73"/>
      <c r="C1048534" s="73"/>
      <c r="D1048534" s="73"/>
      <c r="E1048534" s="73"/>
      <c r="F1048534" s="73"/>
      <c r="G1048534" s="73"/>
      <c r="H1048534" s="73"/>
      <c r="I1048534" s="73"/>
      <c r="J1048534" s="73"/>
    </row>
    <row r="1048535" s="70" customFormat="1" spans="1:10">
      <c r="A1048535" s="1"/>
      <c r="B1048535" s="73"/>
      <c r="C1048535" s="73"/>
      <c r="D1048535" s="73"/>
      <c r="E1048535" s="73"/>
      <c r="F1048535" s="73"/>
      <c r="G1048535" s="73"/>
      <c r="H1048535" s="73"/>
      <c r="I1048535" s="73"/>
      <c r="J1048535" s="73"/>
    </row>
    <row r="1048536" s="70" customFormat="1" spans="1:10">
      <c r="A1048536" s="1"/>
      <c r="B1048536" s="73"/>
      <c r="C1048536" s="73"/>
      <c r="D1048536" s="73"/>
      <c r="E1048536" s="73"/>
      <c r="F1048536" s="73"/>
      <c r="G1048536" s="73"/>
      <c r="H1048536" s="73"/>
      <c r="I1048536" s="73"/>
      <c r="J1048536" s="73"/>
    </row>
    <row r="1048537" s="70" customFormat="1" spans="1:10">
      <c r="A1048537" s="1"/>
      <c r="B1048537" s="73"/>
      <c r="C1048537" s="73"/>
      <c r="D1048537" s="73"/>
      <c r="E1048537" s="73"/>
      <c r="F1048537" s="73"/>
      <c r="G1048537" s="73"/>
      <c r="H1048537" s="73"/>
      <c r="I1048537" s="73"/>
      <c r="J1048537" s="73"/>
    </row>
    <row r="1048538" s="70" customFormat="1" spans="1:10">
      <c r="A1048538" s="1"/>
      <c r="B1048538" s="73"/>
      <c r="C1048538" s="73"/>
      <c r="D1048538" s="73"/>
      <c r="E1048538" s="73"/>
      <c r="F1048538" s="73"/>
      <c r="G1048538" s="73"/>
      <c r="H1048538" s="73"/>
      <c r="I1048538" s="73"/>
      <c r="J1048538" s="73"/>
    </row>
    <row r="1048539" s="70" customFormat="1" spans="1:10">
      <c r="A1048539" s="1"/>
      <c r="B1048539" s="73"/>
      <c r="C1048539" s="73"/>
      <c r="D1048539" s="73"/>
      <c r="E1048539" s="73"/>
      <c r="F1048539" s="73"/>
      <c r="G1048539" s="73"/>
      <c r="H1048539" s="73"/>
      <c r="I1048539" s="73"/>
      <c r="J1048539" s="73"/>
    </row>
    <row r="1048540" s="70" customFormat="1" spans="1:10">
      <c r="A1048540" s="1"/>
      <c r="B1048540" s="73"/>
      <c r="C1048540" s="73"/>
      <c r="D1048540" s="73"/>
      <c r="E1048540" s="73"/>
      <c r="F1048540" s="73"/>
      <c r="G1048540" s="73"/>
      <c r="H1048540" s="73"/>
      <c r="I1048540" s="73"/>
      <c r="J1048540" s="73"/>
    </row>
    <row r="1048541" s="70" customFormat="1" spans="1:10">
      <c r="A1048541" s="1"/>
      <c r="B1048541" s="73"/>
      <c r="C1048541" s="73"/>
      <c r="D1048541" s="73"/>
      <c r="E1048541" s="73"/>
      <c r="F1048541" s="73"/>
      <c r="G1048541" s="73"/>
      <c r="H1048541" s="73"/>
      <c r="I1048541" s="73"/>
      <c r="J1048541" s="73"/>
    </row>
    <row r="1048542" s="70" customFormat="1" spans="1:10">
      <c r="A1048542" s="1"/>
      <c r="B1048542" s="73"/>
      <c r="C1048542" s="73"/>
      <c r="D1048542" s="73"/>
      <c r="E1048542" s="73"/>
      <c r="F1048542" s="73"/>
      <c r="G1048542" s="73"/>
      <c r="H1048542" s="73"/>
      <c r="I1048542" s="73"/>
      <c r="J1048542" s="73"/>
    </row>
    <row r="1048543" s="70" customFormat="1" spans="1:10">
      <c r="A1048543" s="1"/>
      <c r="B1048543" s="73"/>
      <c r="C1048543" s="73"/>
      <c r="D1048543" s="73"/>
      <c r="E1048543" s="73"/>
      <c r="F1048543" s="73"/>
      <c r="G1048543" s="73"/>
      <c r="H1048543" s="73"/>
      <c r="I1048543" s="73"/>
      <c r="J1048543" s="73"/>
    </row>
    <row r="1048544" s="70" customFormat="1" spans="1:10">
      <c r="A1048544" s="1"/>
      <c r="B1048544" s="73"/>
      <c r="C1048544" s="73"/>
      <c r="D1048544" s="73"/>
      <c r="E1048544" s="73"/>
      <c r="F1048544" s="73"/>
      <c r="G1048544" s="73"/>
      <c r="H1048544" s="73"/>
      <c r="I1048544" s="73"/>
      <c r="J1048544" s="73"/>
    </row>
    <row r="1048545" s="70" customFormat="1" spans="1:10">
      <c r="A1048545" s="1"/>
      <c r="B1048545" s="73"/>
      <c r="C1048545" s="73"/>
      <c r="D1048545" s="73"/>
      <c r="E1048545" s="73"/>
      <c r="F1048545" s="73"/>
      <c r="G1048545" s="73"/>
      <c r="H1048545" s="73"/>
      <c r="I1048545" s="73"/>
      <c r="J1048545" s="73"/>
    </row>
    <row r="1048546" s="70" customFormat="1" spans="1:10">
      <c r="A1048546" s="1"/>
      <c r="B1048546" s="73"/>
      <c r="C1048546" s="73"/>
      <c r="D1048546" s="73"/>
      <c r="E1048546" s="73"/>
      <c r="F1048546" s="73"/>
      <c r="G1048546" s="73"/>
      <c r="H1048546" s="73"/>
      <c r="I1048546" s="73"/>
      <c r="J1048546" s="73"/>
    </row>
    <row r="1048547" s="70" customFormat="1" spans="1:10">
      <c r="A1048547" s="1"/>
      <c r="B1048547" s="73"/>
      <c r="C1048547" s="73"/>
      <c r="D1048547" s="73"/>
      <c r="E1048547" s="73"/>
      <c r="F1048547" s="73"/>
      <c r="G1048547" s="73"/>
      <c r="H1048547" s="73"/>
      <c r="I1048547" s="73"/>
      <c r="J1048547" s="73"/>
    </row>
    <row r="1048548" s="70" customFormat="1" spans="1:10">
      <c r="A1048548" s="1"/>
      <c r="B1048548" s="73"/>
      <c r="C1048548" s="73"/>
      <c r="D1048548" s="73"/>
      <c r="E1048548" s="73"/>
      <c r="F1048548" s="73"/>
      <c r="G1048548" s="73"/>
      <c r="H1048548" s="73"/>
      <c r="I1048548" s="73"/>
      <c r="J1048548" s="73"/>
    </row>
    <row r="1048549" s="70" customFormat="1" spans="1:10">
      <c r="A1048549" s="1"/>
      <c r="B1048549" s="73"/>
      <c r="C1048549" s="73"/>
      <c r="D1048549" s="73"/>
      <c r="E1048549" s="73"/>
      <c r="F1048549" s="73"/>
      <c r="G1048549" s="73"/>
      <c r="H1048549" s="73"/>
      <c r="I1048549" s="73"/>
      <c r="J1048549" s="73"/>
    </row>
    <row r="1048550" s="70" customFormat="1" spans="1:10">
      <c r="A1048550" s="1"/>
      <c r="B1048550" s="73"/>
      <c r="C1048550" s="73"/>
      <c r="D1048550" s="73"/>
      <c r="E1048550" s="73"/>
      <c r="F1048550" s="73"/>
      <c r="G1048550" s="73"/>
      <c r="H1048550" s="73"/>
      <c r="I1048550" s="73"/>
      <c r="J1048550" s="73"/>
    </row>
    <row r="1048551" s="70" customFormat="1" spans="1:10">
      <c r="A1048551" s="1"/>
      <c r="B1048551" s="73"/>
      <c r="C1048551" s="73"/>
      <c r="D1048551" s="73"/>
      <c r="E1048551" s="73"/>
      <c r="F1048551" s="73"/>
      <c r="G1048551" s="73"/>
      <c r="H1048551" s="73"/>
      <c r="I1048551" s="73"/>
      <c r="J1048551" s="73"/>
    </row>
    <row r="1048552" s="70" customFormat="1" spans="1:10">
      <c r="A1048552" s="1"/>
      <c r="B1048552" s="73"/>
      <c r="C1048552" s="73"/>
      <c r="D1048552" s="73"/>
      <c r="E1048552" s="73"/>
      <c r="F1048552" s="73"/>
      <c r="G1048552" s="73"/>
      <c r="H1048552" s="73"/>
      <c r="I1048552" s="73"/>
      <c r="J1048552" s="73"/>
    </row>
    <row r="1048553" s="70" customFormat="1" spans="1:10">
      <c r="A1048553" s="1"/>
      <c r="B1048553" s="73"/>
      <c r="C1048553" s="73"/>
      <c r="D1048553" s="73"/>
      <c r="E1048553" s="73"/>
      <c r="F1048553" s="73"/>
      <c r="G1048553" s="73"/>
      <c r="H1048553" s="73"/>
      <c r="I1048553" s="73"/>
      <c r="J1048553" s="73"/>
    </row>
    <row r="1048554" s="70" customFormat="1" spans="1:10">
      <c r="A1048554" s="1"/>
      <c r="B1048554" s="73"/>
      <c r="C1048554" s="73"/>
      <c r="D1048554" s="73"/>
      <c r="E1048554" s="73"/>
      <c r="F1048554" s="73"/>
      <c r="G1048554" s="73"/>
      <c r="H1048554" s="73"/>
      <c r="I1048554" s="73"/>
      <c r="J1048554" s="73"/>
    </row>
    <row r="1048555" s="70" customFormat="1" spans="1:10">
      <c r="A1048555" s="1"/>
      <c r="B1048555" s="73"/>
      <c r="C1048555" s="73"/>
      <c r="D1048555" s="73"/>
      <c r="E1048555" s="73"/>
      <c r="F1048555" s="73"/>
      <c r="G1048555" s="73"/>
      <c r="H1048555" s="73"/>
      <c r="I1048555" s="73"/>
      <c r="J1048555" s="73"/>
    </row>
    <row r="1048556" s="70" customFormat="1" spans="1:10">
      <c r="A1048556" s="1"/>
      <c r="B1048556" s="73"/>
      <c r="C1048556" s="73"/>
      <c r="D1048556" s="73"/>
      <c r="E1048556" s="73"/>
      <c r="F1048556" s="73"/>
      <c r="G1048556" s="73"/>
      <c r="H1048556" s="73"/>
      <c r="I1048556" s="73"/>
      <c r="J1048556" s="73"/>
    </row>
    <row r="1048557" s="70" customFormat="1" spans="1:10">
      <c r="A1048557" s="1"/>
      <c r="B1048557" s="73"/>
      <c r="C1048557" s="73"/>
      <c r="D1048557" s="73"/>
      <c r="E1048557" s="73"/>
      <c r="F1048557" s="73"/>
      <c r="G1048557" s="73"/>
      <c r="H1048557" s="73"/>
      <c r="I1048557" s="73"/>
      <c r="J1048557" s="73"/>
    </row>
    <row r="1048558" s="70" customFormat="1" spans="1:10">
      <c r="A1048558" s="1"/>
      <c r="B1048558" s="73"/>
      <c r="C1048558" s="73"/>
      <c r="D1048558" s="73"/>
      <c r="E1048558" s="73"/>
      <c r="F1048558" s="73"/>
      <c r="G1048558" s="73"/>
      <c r="H1048558" s="73"/>
      <c r="I1048558" s="73"/>
      <c r="J1048558" s="73"/>
    </row>
    <row r="1048559" s="70" customFormat="1" spans="1:10">
      <c r="A1048559" s="1"/>
      <c r="B1048559" s="73"/>
      <c r="C1048559" s="73"/>
      <c r="D1048559" s="73"/>
      <c r="E1048559" s="73"/>
      <c r="F1048559" s="73"/>
      <c r="G1048559" s="73"/>
      <c r="H1048559" s="73"/>
      <c r="I1048559" s="73"/>
      <c r="J1048559" s="73"/>
    </row>
    <row r="1048560" s="70" customFormat="1" spans="1:10">
      <c r="A1048560" s="1"/>
      <c r="B1048560" s="73"/>
      <c r="C1048560" s="73"/>
      <c r="D1048560" s="73"/>
      <c r="E1048560" s="73"/>
      <c r="F1048560" s="73"/>
      <c r="G1048560" s="73"/>
      <c r="H1048560" s="73"/>
      <c r="I1048560" s="73"/>
      <c r="J1048560" s="73"/>
    </row>
    <row r="1048561" s="70" customFormat="1" spans="1:10">
      <c r="A1048561" s="1"/>
      <c r="B1048561" s="73"/>
      <c r="C1048561" s="73"/>
      <c r="D1048561" s="73"/>
      <c r="E1048561" s="73"/>
      <c r="F1048561" s="73"/>
      <c r="G1048561" s="73"/>
      <c r="H1048561" s="73"/>
      <c r="I1048561" s="73"/>
      <c r="J1048561" s="73"/>
    </row>
    <row r="1048562" s="70" customFormat="1" spans="1:10">
      <c r="A1048562" s="1"/>
      <c r="B1048562" s="73"/>
      <c r="C1048562" s="73"/>
      <c r="D1048562" s="73"/>
      <c r="E1048562" s="73"/>
      <c r="F1048562" s="73"/>
      <c r="G1048562" s="73"/>
      <c r="H1048562" s="73"/>
      <c r="I1048562" s="73"/>
      <c r="J1048562" s="73"/>
    </row>
    <row r="1048563" s="70" customFormat="1" spans="1:10">
      <c r="A1048563" s="1"/>
      <c r="B1048563" s="73"/>
      <c r="C1048563" s="73"/>
      <c r="D1048563" s="73"/>
      <c r="E1048563" s="73"/>
      <c r="F1048563" s="73"/>
      <c r="G1048563" s="73"/>
      <c r="H1048563" s="73"/>
      <c r="I1048563" s="73"/>
      <c r="J1048563" s="73"/>
    </row>
    <row r="1048564" s="70" customFormat="1" spans="1:10">
      <c r="A1048564" s="1"/>
      <c r="B1048564" s="73"/>
      <c r="C1048564" s="73"/>
      <c r="D1048564" s="73"/>
      <c r="E1048564" s="73"/>
      <c r="F1048564" s="73"/>
      <c r="G1048564" s="73"/>
      <c r="H1048564" s="73"/>
      <c r="I1048564" s="73"/>
      <c r="J1048564" s="73"/>
    </row>
    <row r="1048565" s="70" customFormat="1" spans="1:10">
      <c r="A1048565" s="1"/>
      <c r="B1048565" s="73"/>
      <c r="C1048565" s="73"/>
      <c r="D1048565" s="73"/>
      <c r="E1048565" s="73"/>
      <c r="F1048565" s="73"/>
      <c r="G1048565" s="73"/>
      <c r="H1048565" s="73"/>
      <c r="I1048565" s="73"/>
      <c r="J1048565" s="73"/>
    </row>
    <row r="1048566" s="70" customFormat="1" spans="1:10">
      <c r="A1048566" s="1"/>
      <c r="B1048566" s="73"/>
      <c r="C1048566" s="73"/>
      <c r="D1048566" s="73"/>
      <c r="E1048566" s="73"/>
      <c r="F1048566" s="73"/>
      <c r="G1048566" s="73"/>
      <c r="H1048566" s="73"/>
      <c r="I1048566" s="73"/>
      <c r="J1048566" s="73"/>
    </row>
    <row r="1048567" s="70" customFormat="1" spans="1:10">
      <c r="A1048567" s="1"/>
      <c r="B1048567" s="73"/>
      <c r="C1048567" s="73"/>
      <c r="D1048567" s="73"/>
      <c r="E1048567" s="73"/>
      <c r="F1048567" s="73"/>
      <c r="G1048567" s="73"/>
      <c r="H1048567" s="73"/>
      <c r="I1048567" s="73"/>
      <c r="J1048567" s="73"/>
    </row>
    <row r="1048568" s="70" customFormat="1" spans="1:10">
      <c r="A1048568" s="1"/>
      <c r="B1048568" s="73"/>
      <c r="C1048568" s="73"/>
      <c r="D1048568" s="73"/>
      <c r="E1048568" s="73"/>
      <c r="F1048568" s="73"/>
      <c r="G1048568" s="73"/>
      <c r="H1048568" s="73"/>
      <c r="I1048568" s="73"/>
      <c r="J1048568" s="73"/>
    </row>
  </sheetData>
  <autoFilter ref="A5:J257">
    <filterColumn colId="0">
      <customFilters>
        <customFilter operator="equal" val="大英县"/>
      </customFilters>
    </filterColumn>
    <extLst/>
  </autoFilter>
  <mergeCells count="10">
    <mergeCell ref="A2:J2"/>
    <mergeCell ref="F4:G4"/>
    <mergeCell ref="A4:A5"/>
    <mergeCell ref="B4:B5"/>
    <mergeCell ref="C4:C5"/>
    <mergeCell ref="D4:D5"/>
    <mergeCell ref="E4:E5"/>
    <mergeCell ref="H4:H5"/>
    <mergeCell ref="I4:I5"/>
    <mergeCell ref="J4:J5"/>
  </mergeCells>
  <pageMargins left="0.748031496062992" right="0.748031496062992" top="0.64" bottom="0.64" header="0.511811023622047" footer="0.511811023622047"/>
  <pageSetup paperSize="9" scale="75"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8"/>
  <sheetViews>
    <sheetView workbookViewId="0">
      <selection activeCell="A1" sqref="$A1:$XFD1048576"/>
    </sheetView>
  </sheetViews>
  <sheetFormatPr defaultColWidth="9" defaultRowHeight="13.5" outlineLevelCol="7"/>
  <cols>
    <col min="1" max="1" width="17.25" style="49" customWidth="1"/>
    <col min="2" max="2" width="10" style="49" customWidth="1"/>
    <col min="3" max="7" width="18" style="49" customWidth="1"/>
    <col min="8" max="8" width="18" style="50" customWidth="1"/>
    <col min="9" max="9" width="6.75" style="49" customWidth="1"/>
    <col min="10" max="10" width="5.375" style="49" customWidth="1"/>
    <col min="11" max="16384" width="9" style="49"/>
  </cols>
  <sheetData>
    <row r="1" ht="32.25" customHeight="1" spans="1:8">
      <c r="A1" s="51" t="s">
        <v>307</v>
      </c>
      <c r="B1" s="51"/>
      <c r="C1" s="51"/>
      <c r="D1" s="51"/>
      <c r="E1" s="51"/>
      <c r="F1" s="51"/>
      <c r="G1" s="51"/>
      <c r="H1" s="51"/>
    </row>
    <row r="2" ht="21.75" customHeight="1" spans="1:8">
      <c r="A2" s="52" t="s">
        <v>308</v>
      </c>
      <c r="B2" s="53" t="s">
        <v>10</v>
      </c>
      <c r="C2" s="53"/>
      <c r="D2" s="53"/>
      <c r="E2" s="53"/>
      <c r="F2" s="53"/>
      <c r="G2" s="53"/>
      <c r="H2" s="53"/>
    </row>
    <row r="3" ht="12.95" customHeight="1" spans="1:8">
      <c r="A3" s="54"/>
      <c r="B3" s="55" t="s">
        <v>309</v>
      </c>
      <c r="C3" s="56" t="s">
        <v>310</v>
      </c>
      <c r="D3" s="56" t="s">
        <v>311</v>
      </c>
      <c r="E3" s="56" t="s">
        <v>312</v>
      </c>
      <c r="F3" s="56" t="s">
        <v>313</v>
      </c>
      <c r="G3" s="56" t="s">
        <v>314</v>
      </c>
      <c r="H3" s="57" t="s">
        <v>11</v>
      </c>
    </row>
    <row r="4" ht="16.5" customHeight="1" spans="1:8">
      <c r="A4" s="58" t="s">
        <v>315</v>
      </c>
      <c r="B4" s="59"/>
      <c r="C4" s="59"/>
      <c r="D4" s="59"/>
      <c r="E4" s="59"/>
      <c r="F4" s="60"/>
      <c r="G4" s="61">
        <v>94</v>
      </c>
      <c r="H4" s="62">
        <f t="shared" ref="H4:H26" si="0">SUM(C4:G4)</f>
        <v>94</v>
      </c>
    </row>
    <row r="5" ht="16.5" customHeight="1" spans="1:8">
      <c r="A5" s="58" t="s">
        <v>43</v>
      </c>
      <c r="B5" s="63">
        <v>1</v>
      </c>
      <c r="C5" s="64">
        <v>700</v>
      </c>
      <c r="D5" s="61">
        <v>50</v>
      </c>
      <c r="E5" s="61">
        <v>50</v>
      </c>
      <c r="F5" s="61">
        <v>20</v>
      </c>
      <c r="G5" s="61">
        <v>20</v>
      </c>
      <c r="H5" s="62">
        <f t="shared" si="0"/>
        <v>840</v>
      </c>
    </row>
    <row r="6" ht="16.5" customHeight="1" spans="1:8">
      <c r="A6" s="58" t="s">
        <v>46</v>
      </c>
      <c r="B6" s="63">
        <v>9</v>
      </c>
      <c r="C6" s="64">
        <v>300</v>
      </c>
      <c r="D6" s="61"/>
      <c r="E6" s="61">
        <v>50</v>
      </c>
      <c r="F6" s="61"/>
      <c r="G6" s="61">
        <v>20</v>
      </c>
      <c r="H6" s="62">
        <f t="shared" si="0"/>
        <v>370</v>
      </c>
    </row>
    <row r="7" ht="16.5" customHeight="1" spans="1:8">
      <c r="A7" s="58" t="s">
        <v>316</v>
      </c>
      <c r="B7" s="63">
        <v>13</v>
      </c>
      <c r="C7" s="64">
        <v>200</v>
      </c>
      <c r="D7" s="61"/>
      <c r="E7" s="61">
        <v>20</v>
      </c>
      <c r="F7" s="61">
        <v>20</v>
      </c>
      <c r="G7" s="61">
        <v>20</v>
      </c>
      <c r="H7" s="62">
        <f t="shared" si="0"/>
        <v>260</v>
      </c>
    </row>
    <row r="8" ht="16.5" customHeight="1" spans="1:8">
      <c r="A8" s="58" t="s">
        <v>48</v>
      </c>
      <c r="B8" s="63">
        <v>3</v>
      </c>
      <c r="C8" s="64">
        <v>600</v>
      </c>
      <c r="D8" s="61">
        <v>50</v>
      </c>
      <c r="E8" s="61">
        <v>50</v>
      </c>
      <c r="F8" s="61">
        <v>20</v>
      </c>
      <c r="G8" s="61">
        <v>20</v>
      </c>
      <c r="H8" s="62">
        <f t="shared" si="0"/>
        <v>740</v>
      </c>
    </row>
    <row r="9" ht="16.5" customHeight="1" spans="1:8">
      <c r="A9" s="58" t="s">
        <v>44</v>
      </c>
      <c r="B9" s="63">
        <v>2</v>
      </c>
      <c r="C9" s="64">
        <v>650</v>
      </c>
      <c r="D9" s="61">
        <v>20</v>
      </c>
      <c r="E9" s="61">
        <v>20</v>
      </c>
      <c r="F9" s="61">
        <v>20</v>
      </c>
      <c r="G9" s="61">
        <v>20</v>
      </c>
      <c r="H9" s="62">
        <f t="shared" si="0"/>
        <v>730</v>
      </c>
    </row>
    <row r="10" ht="16.5" customHeight="1" spans="1:8">
      <c r="A10" s="58" t="s">
        <v>45</v>
      </c>
      <c r="B10" s="63">
        <v>7</v>
      </c>
      <c r="C10" s="64">
        <v>350</v>
      </c>
      <c r="D10" s="61"/>
      <c r="E10" s="61">
        <v>20</v>
      </c>
      <c r="F10" s="61"/>
      <c r="G10" s="61">
        <v>20</v>
      </c>
      <c r="H10" s="62">
        <f t="shared" si="0"/>
        <v>390</v>
      </c>
    </row>
    <row r="11" ht="16.5" customHeight="1" spans="1:8">
      <c r="A11" s="58" t="s">
        <v>49</v>
      </c>
      <c r="B11" s="63">
        <v>12</v>
      </c>
      <c r="C11" s="64">
        <v>225</v>
      </c>
      <c r="D11" s="61"/>
      <c r="E11" s="61"/>
      <c r="F11" s="61">
        <v>20</v>
      </c>
      <c r="G11" s="61">
        <v>20</v>
      </c>
      <c r="H11" s="62">
        <f t="shared" si="0"/>
        <v>265</v>
      </c>
    </row>
    <row r="12" ht="16.5" customHeight="1" spans="1:8">
      <c r="A12" s="58" t="s">
        <v>50</v>
      </c>
      <c r="B12" s="63">
        <v>5</v>
      </c>
      <c r="C12" s="64">
        <v>400</v>
      </c>
      <c r="D12" s="61"/>
      <c r="E12" s="61">
        <v>50</v>
      </c>
      <c r="F12" s="61"/>
      <c r="G12" s="61">
        <v>20</v>
      </c>
      <c r="H12" s="62">
        <f t="shared" si="0"/>
        <v>470</v>
      </c>
    </row>
    <row r="13" ht="16.5" customHeight="1" spans="1:8">
      <c r="A13" s="58" t="s">
        <v>51</v>
      </c>
      <c r="B13" s="63">
        <v>15</v>
      </c>
      <c r="C13" s="64">
        <v>150</v>
      </c>
      <c r="D13" s="61"/>
      <c r="E13" s="61">
        <v>50</v>
      </c>
      <c r="F13" s="61"/>
      <c r="G13" s="61">
        <v>20</v>
      </c>
      <c r="H13" s="62">
        <f t="shared" si="0"/>
        <v>220</v>
      </c>
    </row>
    <row r="14" ht="16.5" customHeight="1" spans="1:8">
      <c r="A14" s="58" t="s">
        <v>52</v>
      </c>
      <c r="B14" s="63">
        <v>11</v>
      </c>
      <c r="C14" s="64">
        <v>250</v>
      </c>
      <c r="D14" s="61">
        <v>20</v>
      </c>
      <c r="E14" s="61">
        <v>20</v>
      </c>
      <c r="F14" s="61"/>
      <c r="G14" s="61">
        <v>20</v>
      </c>
      <c r="H14" s="62">
        <f t="shared" si="0"/>
        <v>310</v>
      </c>
    </row>
    <row r="15" ht="16.5" customHeight="1" spans="1:8">
      <c r="A15" s="58" t="s">
        <v>53</v>
      </c>
      <c r="B15" s="63">
        <v>16</v>
      </c>
      <c r="C15" s="64">
        <v>125</v>
      </c>
      <c r="D15" s="61"/>
      <c r="E15" s="61"/>
      <c r="F15" s="61"/>
      <c r="G15" s="61">
        <v>20</v>
      </c>
      <c r="H15" s="62">
        <f t="shared" si="0"/>
        <v>145</v>
      </c>
    </row>
    <row r="16" ht="16.5" customHeight="1" spans="1:8">
      <c r="A16" s="58" t="s">
        <v>59</v>
      </c>
      <c r="B16" s="63">
        <v>4</v>
      </c>
      <c r="C16" s="64">
        <v>550</v>
      </c>
      <c r="D16" s="61">
        <v>50</v>
      </c>
      <c r="E16" s="61">
        <v>50</v>
      </c>
      <c r="F16" s="61"/>
      <c r="G16" s="61">
        <v>20</v>
      </c>
      <c r="H16" s="62">
        <f t="shared" si="0"/>
        <v>670</v>
      </c>
    </row>
    <row r="17" ht="16.5" customHeight="1" spans="1:8">
      <c r="A17" s="58" t="s">
        <v>54</v>
      </c>
      <c r="B17" s="63">
        <v>10</v>
      </c>
      <c r="C17" s="64">
        <v>275</v>
      </c>
      <c r="D17" s="61">
        <v>20</v>
      </c>
      <c r="E17" s="61"/>
      <c r="F17" s="61"/>
      <c r="G17" s="61">
        <v>20</v>
      </c>
      <c r="H17" s="62">
        <f t="shared" si="0"/>
        <v>315</v>
      </c>
    </row>
    <row r="18" ht="16.5" customHeight="1" spans="1:8">
      <c r="A18" s="58" t="s">
        <v>55</v>
      </c>
      <c r="B18" s="63">
        <v>6</v>
      </c>
      <c r="C18" s="64">
        <v>375</v>
      </c>
      <c r="D18" s="61">
        <v>50</v>
      </c>
      <c r="E18" s="61"/>
      <c r="F18" s="61"/>
      <c r="G18" s="61">
        <v>20</v>
      </c>
      <c r="H18" s="62">
        <f t="shared" si="0"/>
        <v>445</v>
      </c>
    </row>
    <row r="19" ht="16.5" customHeight="1" spans="1:8">
      <c r="A19" s="58" t="s">
        <v>56</v>
      </c>
      <c r="B19" s="63">
        <v>17</v>
      </c>
      <c r="C19" s="64">
        <v>100</v>
      </c>
      <c r="D19" s="61"/>
      <c r="E19" s="61"/>
      <c r="F19" s="61"/>
      <c r="G19" s="61">
        <v>20</v>
      </c>
      <c r="H19" s="62">
        <f t="shared" si="0"/>
        <v>120</v>
      </c>
    </row>
    <row r="20" ht="16.5" customHeight="1" spans="1:8">
      <c r="A20" s="58" t="s">
        <v>58</v>
      </c>
      <c r="B20" s="63">
        <v>19</v>
      </c>
      <c r="C20" s="64">
        <v>40</v>
      </c>
      <c r="D20" s="61">
        <v>20</v>
      </c>
      <c r="E20" s="61"/>
      <c r="F20" s="61">
        <v>20</v>
      </c>
      <c r="G20" s="61">
        <v>20</v>
      </c>
      <c r="H20" s="62">
        <f t="shared" si="0"/>
        <v>100</v>
      </c>
    </row>
    <row r="21" ht="16.5" customHeight="1" spans="1:8">
      <c r="A21" s="58" t="s">
        <v>57</v>
      </c>
      <c r="B21" s="63">
        <v>8</v>
      </c>
      <c r="C21" s="64">
        <v>325</v>
      </c>
      <c r="D21" s="61">
        <v>20</v>
      </c>
      <c r="E21" s="61"/>
      <c r="F21" s="61"/>
      <c r="G21" s="61">
        <v>20</v>
      </c>
      <c r="H21" s="62">
        <f t="shared" si="0"/>
        <v>365</v>
      </c>
    </row>
    <row r="22" ht="16.5" customHeight="1" spans="1:8">
      <c r="A22" s="58" t="s">
        <v>60</v>
      </c>
      <c r="B22" s="63">
        <v>14</v>
      </c>
      <c r="C22" s="64">
        <v>175</v>
      </c>
      <c r="D22" s="61">
        <v>50</v>
      </c>
      <c r="E22" s="61">
        <v>50</v>
      </c>
      <c r="F22" s="61"/>
      <c r="G22" s="61">
        <v>20</v>
      </c>
      <c r="H22" s="62">
        <f t="shared" si="0"/>
        <v>295</v>
      </c>
    </row>
    <row r="23" ht="16.5" customHeight="1" spans="1:8">
      <c r="A23" s="58" t="s">
        <v>61</v>
      </c>
      <c r="B23" s="63">
        <v>20</v>
      </c>
      <c r="C23" s="64">
        <v>30</v>
      </c>
      <c r="D23" s="64"/>
      <c r="E23" s="64"/>
      <c r="F23" s="64"/>
      <c r="G23" s="61">
        <v>20</v>
      </c>
      <c r="H23" s="62">
        <f t="shared" si="0"/>
        <v>50</v>
      </c>
    </row>
    <row r="24" ht="16.5" customHeight="1" spans="1:8">
      <c r="A24" s="58" t="s">
        <v>62</v>
      </c>
      <c r="B24" s="63">
        <v>18</v>
      </c>
      <c r="C24" s="64">
        <v>50</v>
      </c>
      <c r="D24" s="64"/>
      <c r="E24" s="64"/>
      <c r="F24" s="64"/>
      <c r="G24" s="61">
        <v>20</v>
      </c>
      <c r="H24" s="62">
        <f t="shared" si="0"/>
        <v>70</v>
      </c>
    </row>
    <row r="25" ht="16.5" customHeight="1" spans="1:8">
      <c r="A25" s="58" t="s">
        <v>63</v>
      </c>
      <c r="B25" s="63">
        <v>21</v>
      </c>
      <c r="C25" s="64">
        <v>20</v>
      </c>
      <c r="D25" s="64"/>
      <c r="E25" s="64"/>
      <c r="F25" s="64"/>
      <c r="G25" s="61">
        <v>20</v>
      </c>
      <c r="H25" s="62">
        <f t="shared" si="0"/>
        <v>40</v>
      </c>
    </row>
    <row r="26" ht="16.5" customHeight="1" spans="1:8">
      <c r="A26" s="65" t="s">
        <v>317</v>
      </c>
      <c r="B26" s="65"/>
      <c r="C26" s="66">
        <f t="shared" ref="C26:G26" si="1">SUM(C4:C25)</f>
        <v>5890</v>
      </c>
      <c r="D26" s="66">
        <f t="shared" si="1"/>
        <v>350</v>
      </c>
      <c r="E26" s="66">
        <f t="shared" si="1"/>
        <v>430</v>
      </c>
      <c r="F26" s="66">
        <f t="shared" si="1"/>
        <v>120</v>
      </c>
      <c r="G26" s="66">
        <f t="shared" si="1"/>
        <v>514</v>
      </c>
      <c r="H26" s="62">
        <f t="shared" si="0"/>
        <v>7304</v>
      </c>
    </row>
    <row r="27" ht="20.25" customHeight="1" spans="1:7">
      <c r="A27" s="67"/>
      <c r="B27" s="67"/>
      <c r="C27" s="67"/>
      <c r="D27" s="67"/>
      <c r="E27" s="67"/>
      <c r="F27" s="67"/>
      <c r="G27" s="67"/>
    </row>
    <row r="28" s="48" customFormat="1" ht="117" customHeight="1" spans="1:8">
      <c r="A28" s="68" t="s">
        <v>318</v>
      </c>
      <c r="B28" s="68"/>
      <c r="C28" s="68"/>
      <c r="D28" s="68"/>
      <c r="E28" s="68"/>
      <c r="F28" s="68"/>
      <c r="G28" s="68"/>
      <c r="H28" s="68"/>
    </row>
  </sheetData>
  <mergeCells count="4">
    <mergeCell ref="A1:H1"/>
    <mergeCell ref="B2:H2"/>
    <mergeCell ref="A28:H28"/>
    <mergeCell ref="A2:A3"/>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6"/>
  <sheetViews>
    <sheetView workbookViewId="0">
      <selection activeCell="A1" sqref="$A1:$XFD1048576"/>
    </sheetView>
  </sheetViews>
  <sheetFormatPr defaultColWidth="9" defaultRowHeight="14.25" outlineLevelCol="7"/>
  <cols>
    <col min="1" max="1" width="13.875" style="1" customWidth="1"/>
    <col min="2" max="2" width="9.75" style="4" customWidth="1"/>
    <col min="3" max="4" width="27.875" style="1" customWidth="1"/>
    <col min="5" max="5" width="12.625" style="1" hidden="1" customWidth="1"/>
    <col min="6" max="6" width="12.625" style="5" customWidth="1"/>
    <col min="7" max="7" width="13.875" style="1" customWidth="1"/>
    <col min="8" max="8" width="16.125" style="6" customWidth="1"/>
    <col min="9" max="9" width="9" style="1"/>
    <col min="10" max="10" width="13.125" style="1"/>
    <col min="11" max="11" width="11.75" style="1"/>
    <col min="12" max="16381" width="9" style="1"/>
    <col min="16382" max="16383" width="9" style="7"/>
  </cols>
  <sheetData>
    <row r="1" s="1" customFormat="1" ht="20.25" spans="1:8">
      <c r="A1" s="8" t="s">
        <v>319</v>
      </c>
      <c r="B1" s="4"/>
      <c r="F1" s="5"/>
      <c r="H1" s="6"/>
    </row>
    <row r="2" s="1" customFormat="1" ht="27.75" customHeight="1" spans="1:8">
      <c r="A2" s="9" t="s">
        <v>320</v>
      </c>
      <c r="B2" s="9"/>
      <c r="C2" s="9"/>
      <c r="D2" s="9"/>
      <c r="E2" s="9"/>
      <c r="F2" s="9"/>
      <c r="G2" s="9"/>
      <c r="H2" s="9"/>
    </row>
    <row r="3" s="2" customFormat="1" ht="27.75" customHeight="1" spans="2:8">
      <c r="B3" s="10"/>
      <c r="C3" s="11"/>
      <c r="D3" s="11"/>
      <c r="E3" s="11"/>
      <c r="F3" s="12"/>
      <c r="G3" s="11"/>
      <c r="H3" s="13" t="s">
        <v>2</v>
      </c>
    </row>
    <row r="4" s="3" customFormat="1" ht="39" customHeight="1" spans="1:8">
      <c r="A4" s="14" t="s">
        <v>3</v>
      </c>
      <c r="B4" s="15" t="s">
        <v>321</v>
      </c>
      <c r="C4" s="16" t="s">
        <v>322</v>
      </c>
      <c r="D4" s="17"/>
      <c r="E4" s="18" t="s">
        <v>323</v>
      </c>
      <c r="F4" s="19" t="s">
        <v>324</v>
      </c>
      <c r="G4" s="14" t="s">
        <v>325</v>
      </c>
      <c r="H4" s="20" t="s">
        <v>326</v>
      </c>
    </row>
    <row r="5" s="3" customFormat="1" ht="39" customHeight="1" spans="1:8">
      <c r="A5" s="21"/>
      <c r="B5" s="22"/>
      <c r="C5" s="23" t="s">
        <v>327</v>
      </c>
      <c r="D5" s="18" t="s">
        <v>328</v>
      </c>
      <c r="E5" s="18"/>
      <c r="F5" s="24"/>
      <c r="G5" s="21"/>
      <c r="H5" s="25"/>
    </row>
    <row r="6" s="2" customFormat="1" spans="1:8">
      <c r="A6" s="26" t="s">
        <v>12</v>
      </c>
      <c r="B6" s="27">
        <f>B7+B140</f>
        <v>8375</v>
      </c>
      <c r="C6" s="26">
        <f>C7+C140</f>
        <v>108875</v>
      </c>
      <c r="D6" s="26">
        <f>D7+D140</f>
        <v>15075</v>
      </c>
      <c r="E6" s="26"/>
      <c r="F6" s="28"/>
      <c r="G6" s="26">
        <f>G7+G140</f>
        <v>61495.15</v>
      </c>
      <c r="H6" s="26">
        <f>H7+H140</f>
        <v>62454.85</v>
      </c>
    </row>
    <row r="7" s="2" customFormat="1" spans="1:8">
      <c r="A7" s="26" t="s">
        <v>42</v>
      </c>
      <c r="B7" s="27">
        <f>B8+B29+B32+B36+B41+B45+B49+B53+B56+B59+B64+B68+B72+B75+B78+B81+B84+B87+B89+B103+B122</f>
        <v>4591.1</v>
      </c>
      <c r="C7" s="27">
        <f>C8+C29+C32+C36+C41+C45+C49+C53+C56+C59+C64+C68+C72+C75+C78+C81+C84+C87+C89+C103+C122</f>
        <v>59684.3</v>
      </c>
      <c r="D7" s="27">
        <f>D8+D29+D32+D36+D41+D45+D49+D53+D56+D59+D64+D68+D72+D75+D78+D81+D84+D87+D89+D103+D122</f>
        <v>8263.98</v>
      </c>
      <c r="E7" s="26"/>
      <c r="F7" s="28"/>
      <c r="G7" s="26">
        <f>G8+G29+G32+G36+G41+G45+G49+G53+G56+G59+G64+G68+G72+G75+G78+G81+G84+G87+G89+G103+G122</f>
        <v>27825.07</v>
      </c>
      <c r="H7" s="26">
        <f>H8+H29+H32+H36+H41+H45+H49+H53+H56+H59+H64+H68+H72+H75+H78+H81+H84+H87+H89+H103+H122</f>
        <v>40123.21</v>
      </c>
    </row>
    <row r="8" s="2" customFormat="1" spans="1:8">
      <c r="A8" s="29" t="s">
        <v>43</v>
      </c>
      <c r="B8" s="30">
        <f>SUM(B9:B28)</f>
        <v>1658.1</v>
      </c>
      <c r="C8" s="30">
        <f>SUM(C9:C28)</f>
        <v>21555.3</v>
      </c>
      <c r="D8" s="30">
        <f>SUM(D9:D28)</f>
        <v>2984.58</v>
      </c>
      <c r="E8" s="31"/>
      <c r="F8" s="32"/>
      <c r="G8" s="31">
        <f>SUM(G9:G28)</f>
        <v>7604.4</v>
      </c>
      <c r="H8" s="31">
        <f>SUM(H9:H28)</f>
        <v>16935.48</v>
      </c>
    </row>
    <row r="9" s="2" customFormat="1" spans="1:8">
      <c r="A9" s="33" t="s">
        <v>163</v>
      </c>
      <c r="B9" s="34">
        <v>71.6</v>
      </c>
      <c r="C9" s="35">
        <f>ROUND(B9*65*0.2,2)</f>
        <v>930.8</v>
      </c>
      <c r="D9" s="35">
        <f>ROUND(B9*9*0.2,2)</f>
        <v>128.88</v>
      </c>
      <c r="E9" s="36">
        <v>3.2</v>
      </c>
      <c r="F9" s="37">
        <f t="shared" ref="F9:F28" si="0">ROUND(E9*74/69,2)</f>
        <v>3.43</v>
      </c>
      <c r="G9" s="36">
        <f>ROUND(B9*F9,2)</f>
        <v>245.59</v>
      </c>
      <c r="H9" s="36">
        <f>C9+D9-G9</f>
        <v>814.09</v>
      </c>
    </row>
    <row r="10" s="2" customFormat="1" spans="1:8">
      <c r="A10" s="33" t="s">
        <v>164</v>
      </c>
      <c r="B10" s="34">
        <v>85.6</v>
      </c>
      <c r="C10" s="35">
        <f t="shared" ref="C10:C73" si="1">ROUND(B10*65*0.2,2)</f>
        <v>1112.8</v>
      </c>
      <c r="D10" s="35">
        <f t="shared" ref="D10:D73" si="2">ROUND(B10*9*0.2,2)</f>
        <v>154.08</v>
      </c>
      <c r="E10" s="36">
        <v>3.34</v>
      </c>
      <c r="F10" s="37">
        <f t="shared" si="0"/>
        <v>3.58</v>
      </c>
      <c r="G10" s="36">
        <f t="shared" ref="G10:G73" si="3">ROUND(B10*F10,2)</f>
        <v>306.45</v>
      </c>
      <c r="H10" s="36">
        <f t="shared" ref="H10:H73" si="4">C10+D10-G10</f>
        <v>960.43</v>
      </c>
    </row>
    <row r="11" s="2" customFormat="1" spans="1:8">
      <c r="A11" s="33" t="s">
        <v>165</v>
      </c>
      <c r="B11" s="34">
        <v>122</v>
      </c>
      <c r="C11" s="35">
        <f t="shared" si="1"/>
        <v>1586</v>
      </c>
      <c r="D11" s="35">
        <f t="shared" si="2"/>
        <v>219.6</v>
      </c>
      <c r="E11" s="36">
        <v>3.29</v>
      </c>
      <c r="F11" s="37">
        <f t="shared" si="0"/>
        <v>3.53</v>
      </c>
      <c r="G11" s="36">
        <f t="shared" si="3"/>
        <v>430.66</v>
      </c>
      <c r="H11" s="36">
        <f t="shared" si="4"/>
        <v>1374.94</v>
      </c>
    </row>
    <row r="12" s="2" customFormat="1" spans="1:8">
      <c r="A12" s="33" t="s">
        <v>166</v>
      </c>
      <c r="B12" s="34">
        <v>192.5</v>
      </c>
      <c r="C12" s="35">
        <f t="shared" si="1"/>
        <v>2502.5</v>
      </c>
      <c r="D12" s="35">
        <f t="shared" si="2"/>
        <v>346.5</v>
      </c>
      <c r="E12" s="36">
        <v>3.06</v>
      </c>
      <c r="F12" s="37">
        <f t="shared" si="0"/>
        <v>3.28</v>
      </c>
      <c r="G12" s="36">
        <f t="shared" si="3"/>
        <v>631.4</v>
      </c>
      <c r="H12" s="36">
        <f t="shared" si="4"/>
        <v>2217.6</v>
      </c>
    </row>
    <row r="13" s="2" customFormat="1" spans="1:8">
      <c r="A13" s="33" t="s">
        <v>167</v>
      </c>
      <c r="B13" s="34">
        <v>96</v>
      </c>
      <c r="C13" s="35">
        <f t="shared" si="1"/>
        <v>1248</v>
      </c>
      <c r="D13" s="35">
        <f t="shared" si="2"/>
        <v>172.8</v>
      </c>
      <c r="E13" s="36">
        <v>3.17</v>
      </c>
      <c r="F13" s="37">
        <f t="shared" si="0"/>
        <v>3.4</v>
      </c>
      <c r="G13" s="36">
        <f t="shared" si="3"/>
        <v>326.4</v>
      </c>
      <c r="H13" s="36">
        <f t="shared" si="4"/>
        <v>1094.4</v>
      </c>
    </row>
    <row r="14" s="2" customFormat="1" spans="1:8">
      <c r="A14" s="33" t="s">
        <v>168</v>
      </c>
      <c r="B14" s="34">
        <v>94.6</v>
      </c>
      <c r="C14" s="35">
        <f t="shared" si="1"/>
        <v>1229.8</v>
      </c>
      <c r="D14" s="35">
        <f t="shared" si="2"/>
        <v>170.28</v>
      </c>
      <c r="E14" s="36">
        <v>3.71</v>
      </c>
      <c r="F14" s="37">
        <f t="shared" si="0"/>
        <v>3.98</v>
      </c>
      <c r="G14" s="36">
        <f t="shared" si="3"/>
        <v>376.51</v>
      </c>
      <c r="H14" s="36">
        <f t="shared" si="4"/>
        <v>1023.57</v>
      </c>
    </row>
    <row r="15" s="2" customFormat="1" spans="1:8">
      <c r="A15" s="33" t="s">
        <v>169</v>
      </c>
      <c r="B15" s="34">
        <v>44</v>
      </c>
      <c r="C15" s="35">
        <f t="shared" si="1"/>
        <v>572</v>
      </c>
      <c r="D15" s="35">
        <f t="shared" si="2"/>
        <v>79.2</v>
      </c>
      <c r="E15" s="36">
        <v>4.03</v>
      </c>
      <c r="F15" s="37">
        <f t="shared" si="0"/>
        <v>4.32</v>
      </c>
      <c r="G15" s="36">
        <f t="shared" si="3"/>
        <v>190.08</v>
      </c>
      <c r="H15" s="36">
        <f t="shared" si="4"/>
        <v>461.12</v>
      </c>
    </row>
    <row r="16" s="2" customFormat="1" spans="1:8">
      <c r="A16" s="33" t="s">
        <v>170</v>
      </c>
      <c r="B16" s="34">
        <v>91.8</v>
      </c>
      <c r="C16" s="35">
        <f t="shared" si="1"/>
        <v>1193.4</v>
      </c>
      <c r="D16" s="35">
        <f t="shared" si="2"/>
        <v>165.24</v>
      </c>
      <c r="E16" s="36">
        <v>4.03</v>
      </c>
      <c r="F16" s="37">
        <f t="shared" si="0"/>
        <v>4.32</v>
      </c>
      <c r="G16" s="36">
        <f t="shared" si="3"/>
        <v>396.58</v>
      </c>
      <c r="H16" s="36">
        <f t="shared" si="4"/>
        <v>962.06</v>
      </c>
    </row>
    <row r="17" s="2" customFormat="1" spans="1:8">
      <c r="A17" s="33" t="s">
        <v>171</v>
      </c>
      <c r="B17" s="34">
        <v>54.5</v>
      </c>
      <c r="C17" s="35">
        <f t="shared" si="1"/>
        <v>708.5</v>
      </c>
      <c r="D17" s="35">
        <f t="shared" si="2"/>
        <v>98.1</v>
      </c>
      <c r="E17" s="36">
        <v>3.42</v>
      </c>
      <c r="F17" s="37">
        <f t="shared" si="0"/>
        <v>3.67</v>
      </c>
      <c r="G17" s="36">
        <f t="shared" si="3"/>
        <v>200.02</v>
      </c>
      <c r="H17" s="36">
        <f t="shared" si="4"/>
        <v>606.58</v>
      </c>
    </row>
    <row r="18" s="2" customFormat="1" spans="1:8">
      <c r="A18" s="33" t="s">
        <v>172</v>
      </c>
      <c r="B18" s="34">
        <v>72</v>
      </c>
      <c r="C18" s="35">
        <f t="shared" si="1"/>
        <v>936</v>
      </c>
      <c r="D18" s="35">
        <f t="shared" si="2"/>
        <v>129.6</v>
      </c>
      <c r="E18" s="36">
        <v>5.62</v>
      </c>
      <c r="F18" s="37">
        <f t="shared" si="0"/>
        <v>6.03</v>
      </c>
      <c r="G18" s="36">
        <f t="shared" si="3"/>
        <v>434.16</v>
      </c>
      <c r="H18" s="36">
        <f t="shared" si="4"/>
        <v>631.44</v>
      </c>
    </row>
    <row r="19" s="2" customFormat="1" spans="1:8">
      <c r="A19" s="33" t="s">
        <v>173</v>
      </c>
      <c r="B19" s="34">
        <v>151.5</v>
      </c>
      <c r="C19" s="35">
        <f t="shared" si="1"/>
        <v>1969.5</v>
      </c>
      <c r="D19" s="35">
        <f t="shared" si="2"/>
        <v>272.7</v>
      </c>
      <c r="E19" s="36">
        <v>3.44</v>
      </c>
      <c r="F19" s="37">
        <f t="shared" si="0"/>
        <v>3.69</v>
      </c>
      <c r="G19" s="36">
        <f t="shared" si="3"/>
        <v>559.04</v>
      </c>
      <c r="H19" s="36">
        <f t="shared" si="4"/>
        <v>1683.16</v>
      </c>
    </row>
    <row r="20" s="2" customFormat="1" spans="1:8">
      <c r="A20" s="33" t="s">
        <v>174</v>
      </c>
      <c r="B20" s="34">
        <v>86.6</v>
      </c>
      <c r="C20" s="35">
        <f t="shared" si="1"/>
        <v>1125.8</v>
      </c>
      <c r="D20" s="35">
        <f t="shared" si="2"/>
        <v>155.88</v>
      </c>
      <c r="E20" s="36">
        <v>4.14</v>
      </c>
      <c r="F20" s="37">
        <f t="shared" si="0"/>
        <v>4.44</v>
      </c>
      <c r="G20" s="36">
        <f t="shared" si="3"/>
        <v>384.5</v>
      </c>
      <c r="H20" s="36">
        <f t="shared" si="4"/>
        <v>897.18</v>
      </c>
    </row>
    <row r="21" s="2" customFormat="1" spans="1:8">
      <c r="A21" s="33" t="s">
        <v>175</v>
      </c>
      <c r="B21" s="34">
        <v>51.5</v>
      </c>
      <c r="C21" s="35">
        <f t="shared" si="1"/>
        <v>669.5</v>
      </c>
      <c r="D21" s="35">
        <f t="shared" si="2"/>
        <v>92.7</v>
      </c>
      <c r="E21" s="36">
        <v>5.91</v>
      </c>
      <c r="F21" s="37">
        <f t="shared" si="0"/>
        <v>6.34</v>
      </c>
      <c r="G21" s="36">
        <f t="shared" si="3"/>
        <v>326.51</v>
      </c>
      <c r="H21" s="36">
        <f t="shared" si="4"/>
        <v>435.69</v>
      </c>
    </row>
    <row r="22" s="2" customFormat="1" spans="1:8">
      <c r="A22" s="33" t="s">
        <v>176</v>
      </c>
      <c r="B22" s="34">
        <v>26.1</v>
      </c>
      <c r="C22" s="35">
        <f t="shared" si="1"/>
        <v>339.3</v>
      </c>
      <c r="D22" s="35">
        <f t="shared" si="2"/>
        <v>46.98</v>
      </c>
      <c r="E22" s="36">
        <v>5.38</v>
      </c>
      <c r="F22" s="37">
        <f t="shared" si="0"/>
        <v>5.77</v>
      </c>
      <c r="G22" s="36">
        <f t="shared" si="3"/>
        <v>150.6</v>
      </c>
      <c r="H22" s="36">
        <f t="shared" si="4"/>
        <v>235.68</v>
      </c>
    </row>
    <row r="23" s="2" customFormat="1" spans="1:8">
      <c r="A23" s="33" t="s">
        <v>177</v>
      </c>
      <c r="B23" s="34">
        <v>33.7</v>
      </c>
      <c r="C23" s="35">
        <f t="shared" si="1"/>
        <v>438.1</v>
      </c>
      <c r="D23" s="35">
        <f t="shared" si="2"/>
        <v>60.66</v>
      </c>
      <c r="E23" s="36">
        <v>3.99</v>
      </c>
      <c r="F23" s="37">
        <f t="shared" si="0"/>
        <v>4.28</v>
      </c>
      <c r="G23" s="36">
        <f t="shared" si="3"/>
        <v>144.24</v>
      </c>
      <c r="H23" s="36">
        <f t="shared" si="4"/>
        <v>354.52</v>
      </c>
    </row>
    <row r="24" s="2" customFormat="1" spans="1:8">
      <c r="A24" s="33" t="s">
        <v>178</v>
      </c>
      <c r="B24" s="34">
        <v>70.3</v>
      </c>
      <c r="C24" s="35">
        <f t="shared" si="1"/>
        <v>913.9</v>
      </c>
      <c r="D24" s="35">
        <f t="shared" si="2"/>
        <v>126.54</v>
      </c>
      <c r="E24" s="36">
        <v>4.98</v>
      </c>
      <c r="F24" s="37">
        <f t="shared" si="0"/>
        <v>5.34</v>
      </c>
      <c r="G24" s="36">
        <f t="shared" si="3"/>
        <v>375.4</v>
      </c>
      <c r="H24" s="36">
        <f t="shared" si="4"/>
        <v>665.04</v>
      </c>
    </row>
    <row r="25" s="2" customFormat="1" spans="1:8">
      <c r="A25" s="33" t="s">
        <v>179</v>
      </c>
      <c r="B25" s="34">
        <v>107</v>
      </c>
      <c r="C25" s="35">
        <f t="shared" si="1"/>
        <v>1391</v>
      </c>
      <c r="D25" s="35">
        <f t="shared" si="2"/>
        <v>192.6</v>
      </c>
      <c r="E25" s="36">
        <v>7.85</v>
      </c>
      <c r="F25" s="37">
        <f t="shared" si="0"/>
        <v>8.42</v>
      </c>
      <c r="G25" s="36">
        <f t="shared" si="3"/>
        <v>900.94</v>
      </c>
      <c r="H25" s="36">
        <f t="shared" si="4"/>
        <v>682.66</v>
      </c>
    </row>
    <row r="26" s="2" customFormat="1" spans="1:8">
      <c r="A26" s="33" t="s">
        <v>180</v>
      </c>
      <c r="B26" s="34">
        <v>78.1</v>
      </c>
      <c r="C26" s="35">
        <f t="shared" si="1"/>
        <v>1015.3</v>
      </c>
      <c r="D26" s="35">
        <f t="shared" si="2"/>
        <v>140.58</v>
      </c>
      <c r="E26" s="36">
        <v>5.39</v>
      </c>
      <c r="F26" s="37">
        <f t="shared" si="0"/>
        <v>5.78</v>
      </c>
      <c r="G26" s="36">
        <f t="shared" si="3"/>
        <v>451.42</v>
      </c>
      <c r="H26" s="36">
        <f t="shared" si="4"/>
        <v>704.46</v>
      </c>
    </row>
    <row r="27" s="2" customFormat="1" spans="1:8">
      <c r="A27" s="33" t="s">
        <v>181</v>
      </c>
      <c r="B27" s="34">
        <v>62</v>
      </c>
      <c r="C27" s="35">
        <f t="shared" si="1"/>
        <v>806</v>
      </c>
      <c r="D27" s="35">
        <f t="shared" si="2"/>
        <v>111.6</v>
      </c>
      <c r="E27" s="36">
        <v>5.39</v>
      </c>
      <c r="F27" s="37">
        <f t="shared" si="0"/>
        <v>5.78</v>
      </c>
      <c r="G27" s="36">
        <f t="shared" si="3"/>
        <v>358.36</v>
      </c>
      <c r="H27" s="36">
        <f t="shared" si="4"/>
        <v>559.24</v>
      </c>
    </row>
    <row r="28" s="2" customFormat="1" spans="1:8">
      <c r="A28" s="33" t="s">
        <v>182</v>
      </c>
      <c r="B28" s="34">
        <v>66.7</v>
      </c>
      <c r="C28" s="35">
        <f t="shared" si="1"/>
        <v>867.1</v>
      </c>
      <c r="D28" s="35">
        <f t="shared" si="2"/>
        <v>120.06</v>
      </c>
      <c r="E28" s="36">
        <v>5.81</v>
      </c>
      <c r="F28" s="37">
        <f t="shared" si="0"/>
        <v>6.23</v>
      </c>
      <c r="G28" s="36">
        <f t="shared" si="3"/>
        <v>415.54</v>
      </c>
      <c r="H28" s="36">
        <f t="shared" si="4"/>
        <v>571.62</v>
      </c>
    </row>
    <row r="29" s="2" customFormat="1" spans="1:8">
      <c r="A29" s="29" t="s">
        <v>44</v>
      </c>
      <c r="B29" s="38">
        <f>B30+B31</f>
        <v>99.9</v>
      </c>
      <c r="C29" s="38">
        <f>C30+C31</f>
        <v>1298.7</v>
      </c>
      <c r="D29" s="38">
        <f>D30+D31</f>
        <v>179.82</v>
      </c>
      <c r="E29" s="39"/>
      <c r="F29" s="40"/>
      <c r="G29" s="39">
        <f>G30+G31</f>
        <v>560.01</v>
      </c>
      <c r="H29" s="39">
        <f>H30+H31</f>
        <v>918.51</v>
      </c>
    </row>
    <row r="30" s="2" customFormat="1" spans="1:8">
      <c r="A30" s="41" t="s">
        <v>184</v>
      </c>
      <c r="B30" s="34">
        <v>76.8</v>
      </c>
      <c r="C30" s="35">
        <f t="shared" si="1"/>
        <v>998.4</v>
      </c>
      <c r="D30" s="35">
        <f t="shared" si="2"/>
        <v>138.24</v>
      </c>
      <c r="E30" s="36">
        <v>4.69</v>
      </c>
      <c r="F30" s="37">
        <f t="shared" ref="F30:F35" si="5">ROUND(E30*74/69,2)</f>
        <v>5.03</v>
      </c>
      <c r="G30" s="36">
        <f t="shared" si="3"/>
        <v>386.3</v>
      </c>
      <c r="H30" s="36">
        <f t="shared" si="4"/>
        <v>750.34</v>
      </c>
    </row>
    <row r="31" s="2" customFormat="1" spans="1:8">
      <c r="A31" s="41" t="s">
        <v>185</v>
      </c>
      <c r="B31" s="34">
        <v>23.1</v>
      </c>
      <c r="C31" s="35">
        <f t="shared" si="1"/>
        <v>300.3</v>
      </c>
      <c r="D31" s="35">
        <f t="shared" si="2"/>
        <v>41.58</v>
      </c>
      <c r="E31" s="36">
        <v>7.01</v>
      </c>
      <c r="F31" s="37">
        <f t="shared" si="5"/>
        <v>7.52</v>
      </c>
      <c r="G31" s="36">
        <f t="shared" si="3"/>
        <v>173.71</v>
      </c>
      <c r="H31" s="36">
        <f t="shared" si="4"/>
        <v>168.17</v>
      </c>
    </row>
    <row r="32" s="2" customFormat="1" spans="1:8">
      <c r="A32" s="29" t="s">
        <v>45</v>
      </c>
      <c r="B32" s="38">
        <f>B33+B34+B35</f>
        <v>188</v>
      </c>
      <c r="C32" s="38">
        <f>C33+C34+C35</f>
        <v>2444</v>
      </c>
      <c r="D32" s="38">
        <f>D33+D34+D35</f>
        <v>338.4</v>
      </c>
      <c r="E32" s="39"/>
      <c r="F32" s="40"/>
      <c r="G32" s="39">
        <f>G33+G34+G35</f>
        <v>1205.04</v>
      </c>
      <c r="H32" s="39">
        <f>H33+H34+H35</f>
        <v>1577.36</v>
      </c>
    </row>
    <row r="33" s="2" customFormat="1" spans="1:8">
      <c r="A33" s="41" t="s">
        <v>187</v>
      </c>
      <c r="B33" s="34">
        <v>96.1</v>
      </c>
      <c r="C33" s="35">
        <f t="shared" si="1"/>
        <v>1249.3</v>
      </c>
      <c r="D33" s="35">
        <f t="shared" si="2"/>
        <v>172.98</v>
      </c>
      <c r="E33" s="36">
        <v>5.26</v>
      </c>
      <c r="F33" s="37">
        <f t="shared" si="5"/>
        <v>5.64</v>
      </c>
      <c r="G33" s="36">
        <f t="shared" si="3"/>
        <v>542</v>
      </c>
      <c r="H33" s="36">
        <f t="shared" si="4"/>
        <v>880.28</v>
      </c>
    </row>
    <row r="34" s="2" customFormat="1" spans="1:8">
      <c r="A34" s="41" t="s">
        <v>188</v>
      </c>
      <c r="B34" s="34">
        <v>52.5</v>
      </c>
      <c r="C34" s="35">
        <f t="shared" si="1"/>
        <v>682.5</v>
      </c>
      <c r="D34" s="35">
        <f t="shared" si="2"/>
        <v>94.5</v>
      </c>
      <c r="E34" s="36">
        <v>5.66</v>
      </c>
      <c r="F34" s="37">
        <f t="shared" si="5"/>
        <v>6.07</v>
      </c>
      <c r="G34" s="36">
        <f t="shared" si="3"/>
        <v>318.68</v>
      </c>
      <c r="H34" s="36">
        <f t="shared" si="4"/>
        <v>458.32</v>
      </c>
    </row>
    <row r="35" s="2" customFormat="1" spans="1:8">
      <c r="A35" s="41" t="s">
        <v>189</v>
      </c>
      <c r="B35" s="34">
        <v>39.4</v>
      </c>
      <c r="C35" s="35">
        <f t="shared" si="1"/>
        <v>512.2</v>
      </c>
      <c r="D35" s="35">
        <f t="shared" si="2"/>
        <v>70.92</v>
      </c>
      <c r="E35" s="36">
        <v>8.15</v>
      </c>
      <c r="F35" s="37">
        <f t="shared" si="5"/>
        <v>8.74</v>
      </c>
      <c r="G35" s="36">
        <f t="shared" si="3"/>
        <v>344.36</v>
      </c>
      <c r="H35" s="36">
        <f t="shared" si="4"/>
        <v>238.76</v>
      </c>
    </row>
    <row r="36" s="2" customFormat="1" spans="1:8">
      <c r="A36" s="29" t="s">
        <v>46</v>
      </c>
      <c r="B36" s="38">
        <f>B37+B38+B39+B40</f>
        <v>161.5</v>
      </c>
      <c r="C36" s="38">
        <f>C37+C38+C39+C40</f>
        <v>2099.5</v>
      </c>
      <c r="D36" s="38">
        <f>D37+D38+D39+D40</f>
        <v>290.7</v>
      </c>
      <c r="E36" s="39"/>
      <c r="F36" s="40"/>
      <c r="G36" s="39">
        <f>G37+G38+G39+G40</f>
        <v>1113.32</v>
      </c>
      <c r="H36" s="39">
        <f>H37+H38+H39+H40</f>
        <v>1276.88</v>
      </c>
    </row>
    <row r="37" s="2" customFormat="1" spans="1:8">
      <c r="A37" s="41" t="s">
        <v>191</v>
      </c>
      <c r="B37" s="34">
        <v>54.4</v>
      </c>
      <c r="C37" s="35">
        <f t="shared" si="1"/>
        <v>707.2</v>
      </c>
      <c r="D37" s="35">
        <f t="shared" si="2"/>
        <v>97.92</v>
      </c>
      <c r="E37" s="36">
        <v>6.6</v>
      </c>
      <c r="F37" s="37">
        <f t="shared" ref="F37:F40" si="6">ROUND(E37*74/69,2)</f>
        <v>7.08</v>
      </c>
      <c r="G37" s="36">
        <f t="shared" si="3"/>
        <v>385.15</v>
      </c>
      <c r="H37" s="36">
        <f t="shared" si="4"/>
        <v>419.97</v>
      </c>
    </row>
    <row r="38" s="2" customFormat="1" spans="1:8">
      <c r="A38" s="41" t="s">
        <v>192</v>
      </c>
      <c r="B38" s="34">
        <v>29.3</v>
      </c>
      <c r="C38" s="35">
        <f t="shared" si="1"/>
        <v>380.9</v>
      </c>
      <c r="D38" s="35">
        <f t="shared" si="2"/>
        <v>52.74</v>
      </c>
      <c r="E38" s="36">
        <v>6.18</v>
      </c>
      <c r="F38" s="37">
        <f t="shared" si="6"/>
        <v>6.63</v>
      </c>
      <c r="G38" s="36">
        <f t="shared" si="3"/>
        <v>194.26</v>
      </c>
      <c r="H38" s="36">
        <f t="shared" si="4"/>
        <v>239.38</v>
      </c>
    </row>
    <row r="39" s="2" customFormat="1" spans="1:8">
      <c r="A39" s="41" t="s">
        <v>193</v>
      </c>
      <c r="B39" s="34">
        <v>40.2</v>
      </c>
      <c r="C39" s="35">
        <f t="shared" si="1"/>
        <v>522.6</v>
      </c>
      <c r="D39" s="35">
        <f t="shared" si="2"/>
        <v>72.36</v>
      </c>
      <c r="E39" s="36">
        <v>6.6</v>
      </c>
      <c r="F39" s="37">
        <f t="shared" si="6"/>
        <v>7.08</v>
      </c>
      <c r="G39" s="36">
        <f t="shared" si="3"/>
        <v>284.62</v>
      </c>
      <c r="H39" s="36">
        <f t="shared" si="4"/>
        <v>310.34</v>
      </c>
    </row>
    <row r="40" s="2" customFormat="1" spans="1:8">
      <c r="A40" s="41" t="s">
        <v>194</v>
      </c>
      <c r="B40" s="34">
        <v>37.6</v>
      </c>
      <c r="C40" s="35">
        <f t="shared" si="1"/>
        <v>488.8</v>
      </c>
      <c r="D40" s="35">
        <f t="shared" si="2"/>
        <v>67.68</v>
      </c>
      <c r="E40" s="36">
        <v>6.18</v>
      </c>
      <c r="F40" s="37">
        <f t="shared" si="6"/>
        <v>6.63</v>
      </c>
      <c r="G40" s="36">
        <f t="shared" si="3"/>
        <v>249.29</v>
      </c>
      <c r="H40" s="36">
        <f t="shared" si="4"/>
        <v>307.19</v>
      </c>
    </row>
    <row r="41" s="2" customFormat="1" spans="1:8">
      <c r="A41" s="29" t="s">
        <v>47</v>
      </c>
      <c r="B41" s="38">
        <f>B42+B43+B44</f>
        <v>78.2</v>
      </c>
      <c r="C41" s="38">
        <f>C42+C43+C44</f>
        <v>1016.6</v>
      </c>
      <c r="D41" s="38">
        <f>D42+D43+D44</f>
        <v>140.76</v>
      </c>
      <c r="E41" s="39"/>
      <c r="F41" s="40"/>
      <c r="G41" s="39">
        <f>G42+G43+G44</f>
        <v>425.52</v>
      </c>
      <c r="H41" s="39">
        <f>H42+H43+H44</f>
        <v>731.84</v>
      </c>
    </row>
    <row r="42" s="2" customFormat="1" spans="1:8">
      <c r="A42" s="41" t="s">
        <v>196</v>
      </c>
      <c r="B42" s="34">
        <v>36.5</v>
      </c>
      <c r="C42" s="35">
        <f t="shared" si="1"/>
        <v>474.5</v>
      </c>
      <c r="D42" s="35">
        <f t="shared" si="2"/>
        <v>65.7</v>
      </c>
      <c r="E42" s="36">
        <v>3.89</v>
      </c>
      <c r="F42" s="37">
        <f t="shared" ref="F42:F44" si="7">ROUND(E42*74/69,2)</f>
        <v>4.17</v>
      </c>
      <c r="G42" s="36">
        <f t="shared" si="3"/>
        <v>152.21</v>
      </c>
      <c r="H42" s="36">
        <f t="shared" si="4"/>
        <v>387.99</v>
      </c>
    </row>
    <row r="43" s="2" customFormat="1" spans="1:8">
      <c r="A43" s="41" t="s">
        <v>197</v>
      </c>
      <c r="B43" s="34">
        <v>13.7</v>
      </c>
      <c r="C43" s="35">
        <f t="shared" si="1"/>
        <v>178.1</v>
      </c>
      <c r="D43" s="35">
        <f t="shared" si="2"/>
        <v>24.66</v>
      </c>
      <c r="E43" s="36">
        <v>4.27</v>
      </c>
      <c r="F43" s="37">
        <f t="shared" si="7"/>
        <v>4.58</v>
      </c>
      <c r="G43" s="36">
        <f t="shared" si="3"/>
        <v>62.75</v>
      </c>
      <c r="H43" s="36">
        <f t="shared" si="4"/>
        <v>140.01</v>
      </c>
    </row>
    <row r="44" s="2" customFormat="1" spans="1:8">
      <c r="A44" s="41" t="s">
        <v>198</v>
      </c>
      <c r="B44" s="34">
        <v>28</v>
      </c>
      <c r="C44" s="35">
        <f t="shared" si="1"/>
        <v>364</v>
      </c>
      <c r="D44" s="35">
        <f t="shared" si="2"/>
        <v>50.4</v>
      </c>
      <c r="E44" s="36">
        <v>7.01</v>
      </c>
      <c r="F44" s="37">
        <f t="shared" si="7"/>
        <v>7.52</v>
      </c>
      <c r="G44" s="36">
        <f t="shared" si="3"/>
        <v>210.56</v>
      </c>
      <c r="H44" s="36">
        <f t="shared" si="4"/>
        <v>203.84</v>
      </c>
    </row>
    <row r="45" s="2" customFormat="1" spans="1:8">
      <c r="A45" s="29" t="s">
        <v>48</v>
      </c>
      <c r="B45" s="38">
        <f>B46+B47+B48</f>
        <v>150</v>
      </c>
      <c r="C45" s="38">
        <f>C46+C47+C48</f>
        <v>1950</v>
      </c>
      <c r="D45" s="38">
        <f>D46+D47+D48</f>
        <v>270</v>
      </c>
      <c r="E45" s="39"/>
      <c r="F45" s="40"/>
      <c r="G45" s="39">
        <f>G46+G47+G48</f>
        <v>899.33</v>
      </c>
      <c r="H45" s="39">
        <f>H46+H47+H48</f>
        <v>1320.67</v>
      </c>
    </row>
    <row r="46" s="2" customFormat="1" spans="1:8">
      <c r="A46" s="41" t="s">
        <v>200</v>
      </c>
      <c r="B46" s="34">
        <v>62.9</v>
      </c>
      <c r="C46" s="35">
        <f t="shared" si="1"/>
        <v>817.7</v>
      </c>
      <c r="D46" s="35">
        <f t="shared" si="2"/>
        <v>113.22</v>
      </c>
      <c r="E46" s="36">
        <v>5.76</v>
      </c>
      <c r="F46" s="37">
        <f t="shared" ref="F46:F48" si="8">ROUND(E46*74/69,2)</f>
        <v>6.18</v>
      </c>
      <c r="G46" s="36">
        <f t="shared" si="3"/>
        <v>388.72</v>
      </c>
      <c r="H46" s="36">
        <f t="shared" si="4"/>
        <v>542.2</v>
      </c>
    </row>
    <row r="47" s="2" customFormat="1" spans="1:8">
      <c r="A47" s="41" t="s">
        <v>201</v>
      </c>
      <c r="B47" s="34">
        <v>47</v>
      </c>
      <c r="C47" s="35">
        <f t="shared" si="1"/>
        <v>611</v>
      </c>
      <c r="D47" s="35">
        <f t="shared" si="2"/>
        <v>84.6</v>
      </c>
      <c r="E47" s="36">
        <v>5.76</v>
      </c>
      <c r="F47" s="37">
        <f t="shared" si="8"/>
        <v>6.18</v>
      </c>
      <c r="G47" s="36">
        <f t="shared" si="3"/>
        <v>290.46</v>
      </c>
      <c r="H47" s="36">
        <f t="shared" si="4"/>
        <v>405.14</v>
      </c>
    </row>
    <row r="48" s="2" customFormat="1" spans="1:8">
      <c r="A48" s="41" t="s">
        <v>202</v>
      </c>
      <c r="B48" s="34">
        <v>40.1</v>
      </c>
      <c r="C48" s="35">
        <f t="shared" si="1"/>
        <v>521.3</v>
      </c>
      <c r="D48" s="35">
        <f t="shared" si="2"/>
        <v>72.18</v>
      </c>
      <c r="E48" s="36">
        <v>5.12</v>
      </c>
      <c r="F48" s="37">
        <f t="shared" si="8"/>
        <v>5.49</v>
      </c>
      <c r="G48" s="36">
        <f t="shared" si="3"/>
        <v>220.15</v>
      </c>
      <c r="H48" s="36">
        <f t="shared" si="4"/>
        <v>373.33</v>
      </c>
    </row>
    <row r="49" s="2" customFormat="1" spans="1:8">
      <c r="A49" s="29" t="s">
        <v>49</v>
      </c>
      <c r="B49" s="38">
        <f>B50+B51+B52</f>
        <v>93.6</v>
      </c>
      <c r="C49" s="38">
        <f>C50+C51+C52</f>
        <v>1216.8</v>
      </c>
      <c r="D49" s="38">
        <f>D50+D51+D52</f>
        <v>168.48</v>
      </c>
      <c r="E49" s="39"/>
      <c r="F49" s="40"/>
      <c r="G49" s="39">
        <f>G50+G51+G52</f>
        <v>573.89</v>
      </c>
      <c r="H49" s="39">
        <f>H50+H51+H52</f>
        <v>811.39</v>
      </c>
    </row>
    <row r="50" s="2" customFormat="1" spans="1:8">
      <c r="A50" s="41" t="s">
        <v>204</v>
      </c>
      <c r="B50" s="34">
        <v>55.8</v>
      </c>
      <c r="C50" s="35">
        <f t="shared" si="1"/>
        <v>725.4</v>
      </c>
      <c r="D50" s="35">
        <f t="shared" si="2"/>
        <v>100.44</v>
      </c>
      <c r="E50" s="36">
        <v>5.66</v>
      </c>
      <c r="F50" s="37">
        <f t="shared" ref="F50:F52" si="9">ROUND(E50*74/69,2)</f>
        <v>6.07</v>
      </c>
      <c r="G50" s="36">
        <f t="shared" si="3"/>
        <v>338.71</v>
      </c>
      <c r="H50" s="36">
        <f t="shared" si="4"/>
        <v>487.13</v>
      </c>
    </row>
    <row r="51" s="2" customFormat="1" spans="1:8">
      <c r="A51" s="42" t="s">
        <v>205</v>
      </c>
      <c r="B51" s="34">
        <v>18.7</v>
      </c>
      <c r="C51" s="35">
        <f t="shared" si="1"/>
        <v>243.1</v>
      </c>
      <c r="D51" s="35">
        <f t="shared" si="2"/>
        <v>33.66</v>
      </c>
      <c r="E51" s="36">
        <v>6.08</v>
      </c>
      <c r="F51" s="37">
        <f t="shared" si="9"/>
        <v>6.52</v>
      </c>
      <c r="G51" s="36">
        <f t="shared" si="3"/>
        <v>121.92</v>
      </c>
      <c r="H51" s="36">
        <f t="shared" si="4"/>
        <v>154.84</v>
      </c>
    </row>
    <row r="52" s="2" customFormat="1" spans="1:8">
      <c r="A52" s="41" t="s">
        <v>206</v>
      </c>
      <c r="B52" s="34">
        <v>19.1</v>
      </c>
      <c r="C52" s="35">
        <f t="shared" si="1"/>
        <v>248.3</v>
      </c>
      <c r="D52" s="35">
        <f t="shared" si="2"/>
        <v>34.38</v>
      </c>
      <c r="E52" s="36">
        <v>5.53</v>
      </c>
      <c r="F52" s="37">
        <f t="shared" si="9"/>
        <v>5.93</v>
      </c>
      <c r="G52" s="36">
        <f t="shared" si="3"/>
        <v>113.26</v>
      </c>
      <c r="H52" s="36">
        <f t="shared" si="4"/>
        <v>169.42</v>
      </c>
    </row>
    <row r="53" s="2" customFormat="1" spans="1:8">
      <c r="A53" s="29" t="s">
        <v>50</v>
      </c>
      <c r="B53" s="38">
        <f>B54+B55</f>
        <v>132.1</v>
      </c>
      <c r="C53" s="38">
        <f>C54+C55</f>
        <v>1717.3</v>
      </c>
      <c r="D53" s="38">
        <f>D54+D55</f>
        <v>237.78</v>
      </c>
      <c r="E53" s="39"/>
      <c r="F53" s="40"/>
      <c r="G53" s="39">
        <f>G54+G55</f>
        <v>748.06</v>
      </c>
      <c r="H53" s="39">
        <f>H54+H55</f>
        <v>1207.02</v>
      </c>
    </row>
    <row r="54" s="2" customFormat="1" spans="1:8">
      <c r="A54" s="41" t="s">
        <v>208</v>
      </c>
      <c r="B54" s="34">
        <v>68.3</v>
      </c>
      <c r="C54" s="35">
        <f t="shared" si="1"/>
        <v>887.9</v>
      </c>
      <c r="D54" s="35">
        <f t="shared" si="2"/>
        <v>122.94</v>
      </c>
      <c r="E54" s="36">
        <v>5.09</v>
      </c>
      <c r="F54" s="37">
        <f t="shared" ref="F54:F58" si="10">ROUND(E54*74/69,2)</f>
        <v>5.46</v>
      </c>
      <c r="G54" s="36">
        <f t="shared" si="3"/>
        <v>372.92</v>
      </c>
      <c r="H54" s="36">
        <f t="shared" si="4"/>
        <v>637.92</v>
      </c>
    </row>
    <row r="55" s="2" customFormat="1" spans="1:8">
      <c r="A55" s="41" t="s">
        <v>209</v>
      </c>
      <c r="B55" s="34">
        <v>63.8</v>
      </c>
      <c r="C55" s="35">
        <f t="shared" si="1"/>
        <v>829.4</v>
      </c>
      <c r="D55" s="35">
        <f t="shared" si="2"/>
        <v>114.84</v>
      </c>
      <c r="E55" s="36">
        <v>5.48</v>
      </c>
      <c r="F55" s="37">
        <f t="shared" si="10"/>
        <v>5.88</v>
      </c>
      <c r="G55" s="36">
        <f t="shared" si="3"/>
        <v>375.14</v>
      </c>
      <c r="H55" s="36">
        <f t="shared" si="4"/>
        <v>569.1</v>
      </c>
    </row>
    <row r="56" s="2" customFormat="1" spans="1:8">
      <c r="A56" s="29" t="s">
        <v>51</v>
      </c>
      <c r="B56" s="38">
        <f>B57+B58</f>
        <v>132.4</v>
      </c>
      <c r="C56" s="38">
        <f>C57+C58</f>
        <v>1721.2</v>
      </c>
      <c r="D56" s="38">
        <f>D57+D58</f>
        <v>238.32</v>
      </c>
      <c r="E56" s="39"/>
      <c r="F56" s="40"/>
      <c r="G56" s="39">
        <f>G57+G58</f>
        <v>898.36</v>
      </c>
      <c r="H56" s="39">
        <f>H57+H58</f>
        <v>1061.16</v>
      </c>
    </row>
    <row r="57" s="2" customFormat="1" spans="1:8">
      <c r="A57" s="41" t="s">
        <v>211</v>
      </c>
      <c r="B57" s="34">
        <v>51.8</v>
      </c>
      <c r="C57" s="35">
        <f t="shared" si="1"/>
        <v>673.4</v>
      </c>
      <c r="D57" s="35">
        <f t="shared" si="2"/>
        <v>93.24</v>
      </c>
      <c r="E57" s="36">
        <v>6.51</v>
      </c>
      <c r="F57" s="37">
        <f t="shared" si="10"/>
        <v>6.98</v>
      </c>
      <c r="G57" s="36">
        <f t="shared" si="3"/>
        <v>361.56</v>
      </c>
      <c r="H57" s="36">
        <f t="shared" si="4"/>
        <v>405.08</v>
      </c>
    </row>
    <row r="58" s="2" customFormat="1" spans="1:8">
      <c r="A58" s="41" t="s">
        <v>212</v>
      </c>
      <c r="B58" s="34">
        <v>80.6</v>
      </c>
      <c r="C58" s="35">
        <f t="shared" si="1"/>
        <v>1047.8</v>
      </c>
      <c r="D58" s="35">
        <f t="shared" si="2"/>
        <v>145.08</v>
      </c>
      <c r="E58" s="36">
        <v>6.21</v>
      </c>
      <c r="F58" s="37">
        <f t="shared" si="10"/>
        <v>6.66</v>
      </c>
      <c r="G58" s="36">
        <f t="shared" si="3"/>
        <v>536.8</v>
      </c>
      <c r="H58" s="36">
        <f t="shared" si="4"/>
        <v>656.08</v>
      </c>
    </row>
    <row r="59" s="2" customFormat="1" spans="1:8">
      <c r="A59" s="29" t="s">
        <v>52</v>
      </c>
      <c r="B59" s="38">
        <f>B60+B61+B62+B63</f>
        <v>121.4</v>
      </c>
      <c r="C59" s="38">
        <f>C60+C61+C62+C63</f>
        <v>1578.2</v>
      </c>
      <c r="D59" s="38">
        <f>D60+D61+D62+D63</f>
        <v>218.52</v>
      </c>
      <c r="E59" s="39"/>
      <c r="F59" s="40"/>
      <c r="G59" s="39">
        <f>G60+G61+G62+G63</f>
        <v>699.11</v>
      </c>
      <c r="H59" s="39">
        <f>H60+H61+H62+H63</f>
        <v>1097.61</v>
      </c>
    </row>
    <row r="60" s="2" customFormat="1" spans="1:8">
      <c r="A60" s="41" t="s">
        <v>214</v>
      </c>
      <c r="B60" s="34">
        <v>69.3</v>
      </c>
      <c r="C60" s="35">
        <f t="shared" si="1"/>
        <v>900.9</v>
      </c>
      <c r="D60" s="35">
        <f t="shared" si="2"/>
        <v>124.74</v>
      </c>
      <c r="E60" s="36">
        <v>5.26</v>
      </c>
      <c r="F60" s="37">
        <f t="shared" ref="F60:F63" si="11">ROUND(E60*74/69,2)</f>
        <v>5.64</v>
      </c>
      <c r="G60" s="36">
        <f t="shared" si="3"/>
        <v>390.85</v>
      </c>
      <c r="H60" s="36">
        <f t="shared" si="4"/>
        <v>634.79</v>
      </c>
    </row>
    <row r="61" s="2" customFormat="1" spans="1:8">
      <c r="A61" s="41" t="s">
        <v>215</v>
      </c>
      <c r="B61" s="34">
        <v>17</v>
      </c>
      <c r="C61" s="35">
        <f t="shared" si="1"/>
        <v>221</v>
      </c>
      <c r="D61" s="35">
        <f t="shared" si="2"/>
        <v>30.6</v>
      </c>
      <c r="E61" s="36">
        <v>4.4</v>
      </c>
      <c r="F61" s="37">
        <f t="shared" si="11"/>
        <v>4.72</v>
      </c>
      <c r="G61" s="36">
        <f t="shared" si="3"/>
        <v>80.24</v>
      </c>
      <c r="H61" s="36">
        <f t="shared" si="4"/>
        <v>171.36</v>
      </c>
    </row>
    <row r="62" s="2" customFormat="1" spans="1:8">
      <c r="A62" s="41" t="s">
        <v>216</v>
      </c>
      <c r="B62" s="34">
        <v>30.6</v>
      </c>
      <c r="C62" s="35">
        <f t="shared" si="1"/>
        <v>397.8</v>
      </c>
      <c r="D62" s="35">
        <f t="shared" si="2"/>
        <v>55.08</v>
      </c>
      <c r="E62" s="36">
        <v>5.91</v>
      </c>
      <c r="F62" s="37">
        <f t="shared" si="11"/>
        <v>6.34</v>
      </c>
      <c r="G62" s="36">
        <f t="shared" si="3"/>
        <v>194</v>
      </c>
      <c r="H62" s="36">
        <f t="shared" si="4"/>
        <v>258.88</v>
      </c>
    </row>
    <row r="63" s="2" customFormat="1" spans="1:8">
      <c r="A63" s="41" t="s">
        <v>217</v>
      </c>
      <c r="B63" s="34">
        <v>4.5</v>
      </c>
      <c r="C63" s="35">
        <f t="shared" si="1"/>
        <v>58.5</v>
      </c>
      <c r="D63" s="35">
        <f t="shared" si="2"/>
        <v>8.1</v>
      </c>
      <c r="E63" s="36">
        <v>7.05</v>
      </c>
      <c r="F63" s="37">
        <f t="shared" si="11"/>
        <v>7.56</v>
      </c>
      <c r="G63" s="36">
        <f t="shared" si="3"/>
        <v>34.02</v>
      </c>
      <c r="H63" s="36">
        <f t="shared" si="4"/>
        <v>32.58</v>
      </c>
    </row>
    <row r="64" s="2" customFormat="1" spans="1:8">
      <c r="A64" s="29" t="s">
        <v>53</v>
      </c>
      <c r="B64" s="38">
        <f>B66+B65+B67</f>
        <v>196</v>
      </c>
      <c r="C64" s="38">
        <f>C66+C65+C67</f>
        <v>2548</v>
      </c>
      <c r="D64" s="38">
        <f>D66+D65+D67</f>
        <v>352.8</v>
      </c>
      <c r="E64" s="39"/>
      <c r="F64" s="40"/>
      <c r="G64" s="39">
        <f>G66+G65+G67</f>
        <v>1342.5</v>
      </c>
      <c r="H64" s="39">
        <f>H66+H65+H67</f>
        <v>1558.3</v>
      </c>
    </row>
    <row r="65" s="2" customFormat="1" spans="1:8">
      <c r="A65" s="41" t="s">
        <v>219</v>
      </c>
      <c r="B65" s="34">
        <v>72.1</v>
      </c>
      <c r="C65" s="35">
        <f t="shared" si="1"/>
        <v>937.3</v>
      </c>
      <c r="D65" s="35">
        <f t="shared" si="2"/>
        <v>129.78</v>
      </c>
      <c r="E65" s="36">
        <v>6.35</v>
      </c>
      <c r="F65" s="37">
        <f t="shared" ref="F65:F67" si="12">ROUND(E65*74/69,2)</f>
        <v>6.81</v>
      </c>
      <c r="G65" s="36">
        <f t="shared" si="3"/>
        <v>491</v>
      </c>
      <c r="H65" s="36">
        <f t="shared" si="4"/>
        <v>576.08</v>
      </c>
    </row>
    <row r="66" s="2" customFormat="1" spans="1:8">
      <c r="A66" s="41" t="s">
        <v>220</v>
      </c>
      <c r="B66" s="34">
        <v>61.5</v>
      </c>
      <c r="C66" s="35">
        <f t="shared" si="1"/>
        <v>799.5</v>
      </c>
      <c r="D66" s="35">
        <f t="shared" si="2"/>
        <v>110.7</v>
      </c>
      <c r="E66" s="36">
        <v>6.74</v>
      </c>
      <c r="F66" s="37">
        <f t="shared" si="12"/>
        <v>7.23</v>
      </c>
      <c r="G66" s="36">
        <f t="shared" si="3"/>
        <v>444.65</v>
      </c>
      <c r="H66" s="36">
        <f t="shared" si="4"/>
        <v>465.55</v>
      </c>
    </row>
    <row r="67" s="2" customFormat="1" spans="1:8">
      <c r="A67" s="41" t="s">
        <v>221</v>
      </c>
      <c r="B67" s="34">
        <v>62.4</v>
      </c>
      <c r="C67" s="35">
        <f t="shared" si="1"/>
        <v>811.2</v>
      </c>
      <c r="D67" s="35">
        <f t="shared" si="2"/>
        <v>112.32</v>
      </c>
      <c r="E67" s="36">
        <v>6.08</v>
      </c>
      <c r="F67" s="37">
        <f t="shared" si="12"/>
        <v>6.52</v>
      </c>
      <c r="G67" s="36">
        <f t="shared" si="3"/>
        <v>406.85</v>
      </c>
      <c r="H67" s="36">
        <f t="shared" si="4"/>
        <v>516.67</v>
      </c>
    </row>
    <row r="68" s="2" customFormat="1" spans="1:8">
      <c r="A68" s="29" t="s">
        <v>54</v>
      </c>
      <c r="B68" s="38">
        <f>B69+B70+B71</f>
        <v>203.5</v>
      </c>
      <c r="C68" s="38">
        <f>C69+C70+C71</f>
        <v>2645.5</v>
      </c>
      <c r="D68" s="38">
        <f>D69+D70+D71</f>
        <v>366.3</v>
      </c>
      <c r="E68" s="39"/>
      <c r="F68" s="40"/>
      <c r="G68" s="39">
        <f>G69+G70+G71</f>
        <v>1542.82</v>
      </c>
      <c r="H68" s="39">
        <f>H69+H70+H71</f>
        <v>1468.98</v>
      </c>
    </row>
    <row r="69" s="2" customFormat="1" spans="1:8">
      <c r="A69" s="41" t="s">
        <v>223</v>
      </c>
      <c r="B69" s="34">
        <v>81.1</v>
      </c>
      <c r="C69" s="35">
        <f t="shared" si="1"/>
        <v>1054.3</v>
      </c>
      <c r="D69" s="35">
        <f t="shared" si="2"/>
        <v>145.98</v>
      </c>
      <c r="E69" s="36">
        <v>5.07</v>
      </c>
      <c r="F69" s="37">
        <f t="shared" ref="F69:F71" si="13">ROUND(E69*74/69,2)</f>
        <v>5.44</v>
      </c>
      <c r="G69" s="36">
        <f t="shared" si="3"/>
        <v>441.18</v>
      </c>
      <c r="H69" s="36">
        <f t="shared" si="4"/>
        <v>759.1</v>
      </c>
    </row>
    <row r="70" s="2" customFormat="1" spans="1:8">
      <c r="A70" s="41" t="s">
        <v>224</v>
      </c>
      <c r="B70" s="34">
        <v>87.5</v>
      </c>
      <c r="C70" s="35">
        <f t="shared" si="1"/>
        <v>1137.5</v>
      </c>
      <c r="D70" s="35">
        <f t="shared" si="2"/>
        <v>157.5</v>
      </c>
      <c r="E70" s="36">
        <v>8.54</v>
      </c>
      <c r="F70" s="37">
        <f t="shared" si="13"/>
        <v>9.16</v>
      </c>
      <c r="G70" s="36">
        <f t="shared" si="3"/>
        <v>801.5</v>
      </c>
      <c r="H70" s="36">
        <f t="shared" si="4"/>
        <v>493.5</v>
      </c>
    </row>
    <row r="71" s="2" customFormat="1" spans="1:8">
      <c r="A71" s="41" t="s">
        <v>225</v>
      </c>
      <c r="B71" s="34">
        <v>34.9</v>
      </c>
      <c r="C71" s="35">
        <f t="shared" si="1"/>
        <v>453.7</v>
      </c>
      <c r="D71" s="35">
        <f t="shared" si="2"/>
        <v>62.82</v>
      </c>
      <c r="E71" s="36">
        <v>8.02</v>
      </c>
      <c r="F71" s="37">
        <f t="shared" si="13"/>
        <v>8.6</v>
      </c>
      <c r="G71" s="36">
        <f t="shared" si="3"/>
        <v>300.14</v>
      </c>
      <c r="H71" s="36">
        <f t="shared" si="4"/>
        <v>216.38</v>
      </c>
    </row>
    <row r="72" s="2" customFormat="1" spans="1:8">
      <c r="A72" s="29" t="s">
        <v>55</v>
      </c>
      <c r="B72" s="38">
        <f>B73+B74</f>
        <v>89.3</v>
      </c>
      <c r="C72" s="38">
        <f>C73+C74</f>
        <v>1160.9</v>
      </c>
      <c r="D72" s="38">
        <f>D73+D74</f>
        <v>160.74</v>
      </c>
      <c r="E72" s="39"/>
      <c r="F72" s="40"/>
      <c r="G72" s="39">
        <f>G73+G74</f>
        <v>579.56</v>
      </c>
      <c r="H72" s="39">
        <f>H73+H74</f>
        <v>742.08</v>
      </c>
    </row>
    <row r="73" s="2" customFormat="1" spans="1:8">
      <c r="A73" s="41" t="s">
        <v>227</v>
      </c>
      <c r="B73" s="34">
        <v>63.3</v>
      </c>
      <c r="C73" s="35">
        <f t="shared" si="1"/>
        <v>822.9</v>
      </c>
      <c r="D73" s="35">
        <f t="shared" si="2"/>
        <v>113.94</v>
      </c>
      <c r="E73" s="36">
        <v>6.05</v>
      </c>
      <c r="F73" s="37">
        <f t="shared" ref="F73:F77" si="14">ROUND(E73*74/69,2)</f>
        <v>6.49</v>
      </c>
      <c r="G73" s="36">
        <f t="shared" si="3"/>
        <v>410.82</v>
      </c>
      <c r="H73" s="36">
        <f t="shared" si="4"/>
        <v>526.02</v>
      </c>
    </row>
    <row r="74" s="2" customFormat="1" spans="1:8">
      <c r="A74" s="42" t="s">
        <v>228</v>
      </c>
      <c r="B74" s="34">
        <v>26</v>
      </c>
      <c r="C74" s="35">
        <f t="shared" ref="C74:C137" si="15">ROUND(B74*65*0.2,2)</f>
        <v>338</v>
      </c>
      <c r="D74" s="35">
        <f t="shared" ref="D74:D137" si="16">ROUND(B74*9*0.2,2)</f>
        <v>46.8</v>
      </c>
      <c r="E74" s="36">
        <v>6.05</v>
      </c>
      <c r="F74" s="37">
        <f t="shared" si="14"/>
        <v>6.49</v>
      </c>
      <c r="G74" s="36">
        <f t="shared" ref="G74:G137" si="17">ROUND(B74*F74,2)</f>
        <v>168.74</v>
      </c>
      <c r="H74" s="36">
        <f t="shared" ref="H74:H137" si="18">C74+D74-G74</f>
        <v>216.06</v>
      </c>
    </row>
    <row r="75" s="2" customFormat="1" spans="1:8">
      <c r="A75" s="29" t="s">
        <v>56</v>
      </c>
      <c r="B75" s="38">
        <f>B76+B77</f>
        <v>183.6</v>
      </c>
      <c r="C75" s="38">
        <f>C76+C77</f>
        <v>2386.8</v>
      </c>
      <c r="D75" s="38">
        <f>D76+D77</f>
        <v>330.48</v>
      </c>
      <c r="E75" s="39"/>
      <c r="F75" s="40"/>
      <c r="G75" s="39">
        <f>G76+G77</f>
        <v>1197.62</v>
      </c>
      <c r="H75" s="39">
        <f>H76+H77</f>
        <v>1519.66</v>
      </c>
    </row>
    <row r="76" s="2" customFormat="1" spans="1:8">
      <c r="A76" s="41" t="s">
        <v>230</v>
      </c>
      <c r="B76" s="34">
        <v>78.6</v>
      </c>
      <c r="C76" s="35">
        <f t="shared" si="15"/>
        <v>1021.8</v>
      </c>
      <c r="D76" s="35">
        <f t="shared" si="16"/>
        <v>141.48</v>
      </c>
      <c r="E76" s="36">
        <v>5.95</v>
      </c>
      <c r="F76" s="37">
        <f t="shared" si="14"/>
        <v>6.38</v>
      </c>
      <c r="G76" s="36">
        <f t="shared" si="17"/>
        <v>501.47</v>
      </c>
      <c r="H76" s="36">
        <f t="shared" si="18"/>
        <v>661.81</v>
      </c>
    </row>
    <row r="77" s="2" customFormat="1" spans="1:8">
      <c r="A77" s="41" t="s">
        <v>231</v>
      </c>
      <c r="B77" s="34">
        <v>105</v>
      </c>
      <c r="C77" s="35">
        <f t="shared" si="15"/>
        <v>1365</v>
      </c>
      <c r="D77" s="35">
        <f t="shared" si="16"/>
        <v>189</v>
      </c>
      <c r="E77" s="36">
        <v>6.18</v>
      </c>
      <c r="F77" s="37">
        <f t="shared" si="14"/>
        <v>6.63</v>
      </c>
      <c r="G77" s="36">
        <f t="shared" si="17"/>
        <v>696.15</v>
      </c>
      <c r="H77" s="36">
        <f t="shared" si="18"/>
        <v>857.85</v>
      </c>
    </row>
    <row r="78" s="2" customFormat="1" spans="1:8">
      <c r="A78" s="29" t="s">
        <v>57</v>
      </c>
      <c r="B78" s="38">
        <f>B79+B80</f>
        <v>123</v>
      </c>
      <c r="C78" s="38">
        <f>C79+C80</f>
        <v>1599</v>
      </c>
      <c r="D78" s="38">
        <f>D79+D80</f>
        <v>221.4</v>
      </c>
      <c r="E78" s="39"/>
      <c r="F78" s="40"/>
      <c r="G78" s="39">
        <f>G79+G80</f>
        <v>929.88</v>
      </c>
      <c r="H78" s="39">
        <f>H79+H80</f>
        <v>890.52</v>
      </c>
    </row>
    <row r="79" s="2" customFormat="1" spans="1:8">
      <c r="A79" s="41" t="s">
        <v>233</v>
      </c>
      <c r="B79" s="34">
        <v>73.8</v>
      </c>
      <c r="C79" s="35">
        <f t="shared" si="15"/>
        <v>959.4</v>
      </c>
      <c r="D79" s="35">
        <f t="shared" si="16"/>
        <v>132.84</v>
      </c>
      <c r="E79" s="36">
        <v>7.05</v>
      </c>
      <c r="F79" s="37">
        <f t="shared" ref="F79:F83" si="19">ROUND(E79*74/69,2)</f>
        <v>7.56</v>
      </c>
      <c r="G79" s="36">
        <f t="shared" si="17"/>
        <v>557.93</v>
      </c>
      <c r="H79" s="36">
        <f t="shared" si="18"/>
        <v>534.31</v>
      </c>
    </row>
    <row r="80" s="2" customFormat="1" spans="1:8">
      <c r="A80" s="42" t="s">
        <v>234</v>
      </c>
      <c r="B80" s="34">
        <v>49.2</v>
      </c>
      <c r="C80" s="35">
        <f t="shared" si="15"/>
        <v>639.6</v>
      </c>
      <c r="D80" s="35">
        <f t="shared" si="16"/>
        <v>88.56</v>
      </c>
      <c r="E80" s="36">
        <v>7.05</v>
      </c>
      <c r="F80" s="37">
        <f t="shared" si="19"/>
        <v>7.56</v>
      </c>
      <c r="G80" s="36">
        <f t="shared" si="17"/>
        <v>371.95</v>
      </c>
      <c r="H80" s="36">
        <f t="shared" si="18"/>
        <v>356.21</v>
      </c>
    </row>
    <row r="81" s="2" customFormat="1" spans="1:8">
      <c r="A81" s="29" t="s">
        <v>58</v>
      </c>
      <c r="B81" s="38">
        <f>B82+B83</f>
        <v>63.5</v>
      </c>
      <c r="C81" s="38">
        <f>C82+C83</f>
        <v>825.5</v>
      </c>
      <c r="D81" s="38">
        <f>D82+D83</f>
        <v>114.3</v>
      </c>
      <c r="E81" s="39"/>
      <c r="F81" s="40"/>
      <c r="G81" s="39">
        <f>G82+G83</f>
        <v>426.36</v>
      </c>
      <c r="H81" s="39">
        <f>H82+H83</f>
        <v>513.44</v>
      </c>
    </row>
    <row r="82" s="2" customFormat="1" spans="1:8">
      <c r="A82" s="41" t="s">
        <v>236</v>
      </c>
      <c r="B82" s="34">
        <v>36.6</v>
      </c>
      <c r="C82" s="35">
        <f t="shared" si="15"/>
        <v>475.8</v>
      </c>
      <c r="D82" s="35">
        <f t="shared" si="16"/>
        <v>65.88</v>
      </c>
      <c r="E82" s="36">
        <v>6.49</v>
      </c>
      <c r="F82" s="37">
        <f t="shared" si="19"/>
        <v>6.96</v>
      </c>
      <c r="G82" s="36">
        <f t="shared" si="17"/>
        <v>254.74</v>
      </c>
      <c r="H82" s="36">
        <f t="shared" si="18"/>
        <v>286.94</v>
      </c>
    </row>
    <row r="83" s="2" customFormat="1" spans="1:8">
      <c r="A83" s="41" t="s">
        <v>237</v>
      </c>
      <c r="B83" s="34">
        <v>26.9</v>
      </c>
      <c r="C83" s="35">
        <f t="shared" si="15"/>
        <v>349.7</v>
      </c>
      <c r="D83" s="35">
        <f t="shared" si="16"/>
        <v>48.42</v>
      </c>
      <c r="E83" s="36">
        <v>5.95</v>
      </c>
      <c r="F83" s="37">
        <f t="shared" si="19"/>
        <v>6.38</v>
      </c>
      <c r="G83" s="36">
        <f t="shared" si="17"/>
        <v>171.62</v>
      </c>
      <c r="H83" s="36">
        <f t="shared" si="18"/>
        <v>226.5</v>
      </c>
    </row>
    <row r="84" s="2" customFormat="1" spans="1:8">
      <c r="A84" s="29" t="s">
        <v>59</v>
      </c>
      <c r="B84" s="38">
        <f>B85+B86</f>
        <v>116.8</v>
      </c>
      <c r="C84" s="38">
        <f>C85+C86</f>
        <v>1518.4</v>
      </c>
      <c r="D84" s="38">
        <f>D85+D86</f>
        <v>210.24</v>
      </c>
      <c r="E84" s="39"/>
      <c r="F84" s="40"/>
      <c r="G84" s="39">
        <f>G85+G86</f>
        <v>869.78</v>
      </c>
      <c r="H84" s="39">
        <f>H85+H86</f>
        <v>858.86</v>
      </c>
    </row>
    <row r="85" s="2" customFormat="1" spans="1:8">
      <c r="A85" s="41" t="s">
        <v>239</v>
      </c>
      <c r="B85" s="34">
        <v>83.8</v>
      </c>
      <c r="C85" s="35">
        <f t="shared" si="15"/>
        <v>1089.4</v>
      </c>
      <c r="D85" s="35">
        <f t="shared" si="16"/>
        <v>150.84</v>
      </c>
      <c r="E85" s="36">
        <v>6.32</v>
      </c>
      <c r="F85" s="37">
        <f t="shared" ref="F85:F88" si="20">ROUND(E85*74/69,2)</f>
        <v>6.78</v>
      </c>
      <c r="G85" s="36">
        <f t="shared" si="17"/>
        <v>568.16</v>
      </c>
      <c r="H85" s="36">
        <f t="shared" si="18"/>
        <v>672.08</v>
      </c>
    </row>
    <row r="86" s="2" customFormat="1" spans="1:8">
      <c r="A86" s="41" t="s">
        <v>240</v>
      </c>
      <c r="B86" s="34">
        <v>33</v>
      </c>
      <c r="C86" s="35">
        <f t="shared" si="15"/>
        <v>429</v>
      </c>
      <c r="D86" s="35">
        <f t="shared" si="16"/>
        <v>59.4</v>
      </c>
      <c r="E86" s="36">
        <v>8.52</v>
      </c>
      <c r="F86" s="37">
        <f t="shared" si="20"/>
        <v>9.14</v>
      </c>
      <c r="G86" s="36">
        <f t="shared" si="17"/>
        <v>301.62</v>
      </c>
      <c r="H86" s="36">
        <f t="shared" si="18"/>
        <v>186.78</v>
      </c>
    </row>
    <row r="87" s="2" customFormat="1" spans="1:8">
      <c r="A87" s="29" t="s">
        <v>60</v>
      </c>
      <c r="B87" s="38">
        <f>B88</f>
        <v>92.9</v>
      </c>
      <c r="C87" s="38">
        <f>C88</f>
        <v>1207.7</v>
      </c>
      <c r="D87" s="38">
        <f>D88</f>
        <v>167.22</v>
      </c>
      <c r="E87" s="39"/>
      <c r="F87" s="40"/>
      <c r="G87" s="39">
        <f>G88</f>
        <v>574.12</v>
      </c>
      <c r="H87" s="39">
        <f>H88</f>
        <v>800.8</v>
      </c>
    </row>
    <row r="88" s="2" customFormat="1" spans="1:8">
      <c r="A88" s="41" t="s">
        <v>242</v>
      </c>
      <c r="B88" s="34">
        <v>92.9</v>
      </c>
      <c r="C88" s="35">
        <f t="shared" si="15"/>
        <v>1207.7</v>
      </c>
      <c r="D88" s="35">
        <f t="shared" si="16"/>
        <v>167.22</v>
      </c>
      <c r="E88" s="36">
        <v>5.76</v>
      </c>
      <c r="F88" s="37">
        <f t="shared" si="20"/>
        <v>6.18</v>
      </c>
      <c r="G88" s="36">
        <f t="shared" si="17"/>
        <v>574.12</v>
      </c>
      <c r="H88" s="36">
        <f t="shared" si="18"/>
        <v>800.8</v>
      </c>
    </row>
    <row r="89" s="2" customFormat="1" spans="1:8">
      <c r="A89" s="29" t="s">
        <v>61</v>
      </c>
      <c r="B89" s="38">
        <f>SUM(B90:B102)</f>
        <v>94.6</v>
      </c>
      <c r="C89" s="38">
        <f>SUM(C90:C102)</f>
        <v>1229.8</v>
      </c>
      <c r="D89" s="38">
        <f>SUM(D90:D102)</f>
        <v>170.28</v>
      </c>
      <c r="E89" s="39"/>
      <c r="F89" s="40"/>
      <c r="G89" s="39">
        <f>SUM(G90:G102)</f>
        <v>758.56</v>
      </c>
      <c r="H89" s="39">
        <f>SUM(H90:H102)</f>
        <v>641.52</v>
      </c>
    </row>
    <row r="90" s="2" customFormat="1" spans="1:8">
      <c r="A90" s="41" t="s">
        <v>244</v>
      </c>
      <c r="B90" s="34">
        <v>10.2</v>
      </c>
      <c r="C90" s="35">
        <f t="shared" si="15"/>
        <v>132.6</v>
      </c>
      <c r="D90" s="35">
        <f t="shared" si="16"/>
        <v>18.36</v>
      </c>
      <c r="E90" s="36">
        <v>7.88</v>
      </c>
      <c r="F90" s="37">
        <f t="shared" ref="F90:F102" si="21">ROUND(E90*74/69,2)</f>
        <v>8.45</v>
      </c>
      <c r="G90" s="36">
        <f t="shared" si="17"/>
        <v>86.19</v>
      </c>
      <c r="H90" s="36">
        <f t="shared" si="18"/>
        <v>64.77</v>
      </c>
    </row>
    <row r="91" s="2" customFormat="1" spans="1:8">
      <c r="A91" s="41" t="s">
        <v>245</v>
      </c>
      <c r="B91" s="34">
        <v>4.7</v>
      </c>
      <c r="C91" s="35">
        <f t="shared" si="15"/>
        <v>61.1</v>
      </c>
      <c r="D91" s="35">
        <f t="shared" si="16"/>
        <v>8.46</v>
      </c>
      <c r="E91" s="36">
        <v>7.72</v>
      </c>
      <c r="F91" s="37">
        <f t="shared" si="21"/>
        <v>8.28</v>
      </c>
      <c r="G91" s="36">
        <f t="shared" si="17"/>
        <v>38.92</v>
      </c>
      <c r="H91" s="36">
        <f t="shared" si="18"/>
        <v>30.64</v>
      </c>
    </row>
    <row r="92" s="2" customFormat="1" spans="1:8">
      <c r="A92" s="41" t="s">
        <v>246</v>
      </c>
      <c r="B92" s="34">
        <v>11.5</v>
      </c>
      <c r="C92" s="35">
        <f t="shared" si="15"/>
        <v>149.5</v>
      </c>
      <c r="D92" s="35">
        <f t="shared" si="16"/>
        <v>20.7</v>
      </c>
      <c r="E92" s="36">
        <v>7.48</v>
      </c>
      <c r="F92" s="37">
        <f t="shared" si="21"/>
        <v>8.02</v>
      </c>
      <c r="G92" s="36">
        <f t="shared" si="17"/>
        <v>92.23</v>
      </c>
      <c r="H92" s="36">
        <f t="shared" si="18"/>
        <v>77.97</v>
      </c>
    </row>
    <row r="93" s="2" customFormat="1" spans="1:8">
      <c r="A93" s="41" t="s">
        <v>247</v>
      </c>
      <c r="B93" s="34">
        <v>7.6</v>
      </c>
      <c r="C93" s="35">
        <f t="shared" si="15"/>
        <v>98.8</v>
      </c>
      <c r="D93" s="35">
        <f t="shared" si="16"/>
        <v>13.68</v>
      </c>
      <c r="E93" s="36">
        <v>7.29</v>
      </c>
      <c r="F93" s="37">
        <f t="shared" si="21"/>
        <v>7.82</v>
      </c>
      <c r="G93" s="36">
        <f t="shared" si="17"/>
        <v>59.43</v>
      </c>
      <c r="H93" s="36">
        <f t="shared" si="18"/>
        <v>53.05</v>
      </c>
    </row>
    <row r="94" s="2" customFormat="1" spans="1:8">
      <c r="A94" s="41" t="s">
        <v>248</v>
      </c>
      <c r="B94" s="34">
        <v>8.2</v>
      </c>
      <c r="C94" s="35">
        <f t="shared" si="15"/>
        <v>106.6</v>
      </c>
      <c r="D94" s="35">
        <f t="shared" si="16"/>
        <v>14.76</v>
      </c>
      <c r="E94" s="36">
        <v>8.79</v>
      </c>
      <c r="F94" s="37">
        <f t="shared" si="21"/>
        <v>9.43</v>
      </c>
      <c r="G94" s="36">
        <f t="shared" si="17"/>
        <v>77.33</v>
      </c>
      <c r="H94" s="36">
        <f t="shared" si="18"/>
        <v>44.03</v>
      </c>
    </row>
    <row r="95" s="2" customFormat="1" spans="1:8">
      <c r="A95" s="41" t="s">
        <v>249</v>
      </c>
      <c r="B95" s="34">
        <v>7.4</v>
      </c>
      <c r="C95" s="35">
        <f t="shared" si="15"/>
        <v>96.2</v>
      </c>
      <c r="D95" s="35">
        <f t="shared" si="16"/>
        <v>13.32</v>
      </c>
      <c r="E95" s="36">
        <v>7.62</v>
      </c>
      <c r="F95" s="37">
        <f t="shared" si="21"/>
        <v>8.17</v>
      </c>
      <c r="G95" s="36">
        <f t="shared" si="17"/>
        <v>60.46</v>
      </c>
      <c r="H95" s="36">
        <f t="shared" si="18"/>
        <v>49.06</v>
      </c>
    </row>
    <row r="96" s="2" customFormat="1" spans="1:8">
      <c r="A96" s="41" t="s">
        <v>250</v>
      </c>
      <c r="B96" s="34">
        <v>8.1</v>
      </c>
      <c r="C96" s="35">
        <f t="shared" si="15"/>
        <v>105.3</v>
      </c>
      <c r="D96" s="35">
        <f t="shared" si="16"/>
        <v>14.58</v>
      </c>
      <c r="E96" s="36">
        <v>7.05</v>
      </c>
      <c r="F96" s="37">
        <f t="shared" si="21"/>
        <v>7.56</v>
      </c>
      <c r="G96" s="36">
        <f t="shared" si="17"/>
        <v>61.24</v>
      </c>
      <c r="H96" s="36">
        <f t="shared" si="18"/>
        <v>58.64</v>
      </c>
    </row>
    <row r="97" s="2" customFormat="1" spans="1:8">
      <c r="A97" s="41" t="s">
        <v>251</v>
      </c>
      <c r="B97" s="34">
        <v>6.1</v>
      </c>
      <c r="C97" s="35">
        <f t="shared" si="15"/>
        <v>79.3</v>
      </c>
      <c r="D97" s="35">
        <f t="shared" si="16"/>
        <v>10.98</v>
      </c>
      <c r="E97" s="36">
        <v>7.06</v>
      </c>
      <c r="F97" s="37">
        <f t="shared" si="21"/>
        <v>7.57</v>
      </c>
      <c r="G97" s="36">
        <f t="shared" si="17"/>
        <v>46.18</v>
      </c>
      <c r="H97" s="36">
        <f t="shared" si="18"/>
        <v>44.1</v>
      </c>
    </row>
    <row r="98" s="2" customFormat="1" spans="1:8">
      <c r="A98" s="41" t="s">
        <v>252</v>
      </c>
      <c r="B98" s="34">
        <v>6.1</v>
      </c>
      <c r="C98" s="35">
        <f t="shared" si="15"/>
        <v>79.3</v>
      </c>
      <c r="D98" s="35">
        <f t="shared" si="16"/>
        <v>10.98</v>
      </c>
      <c r="E98" s="36">
        <v>7.34</v>
      </c>
      <c r="F98" s="37">
        <f t="shared" si="21"/>
        <v>7.87</v>
      </c>
      <c r="G98" s="36">
        <f t="shared" si="17"/>
        <v>48.01</v>
      </c>
      <c r="H98" s="36">
        <f t="shared" si="18"/>
        <v>42.27</v>
      </c>
    </row>
    <row r="99" s="2" customFormat="1" spans="1:8">
      <c r="A99" s="41" t="s">
        <v>253</v>
      </c>
      <c r="B99" s="34">
        <v>4.3</v>
      </c>
      <c r="C99" s="35">
        <f t="shared" si="15"/>
        <v>55.9</v>
      </c>
      <c r="D99" s="35">
        <f t="shared" si="16"/>
        <v>7.74</v>
      </c>
      <c r="E99" s="36">
        <v>7.34</v>
      </c>
      <c r="F99" s="37">
        <f t="shared" si="21"/>
        <v>7.87</v>
      </c>
      <c r="G99" s="36">
        <f t="shared" si="17"/>
        <v>33.84</v>
      </c>
      <c r="H99" s="36">
        <f t="shared" si="18"/>
        <v>29.8</v>
      </c>
    </row>
    <row r="100" s="2" customFormat="1" spans="1:8">
      <c r="A100" s="41" t="s">
        <v>254</v>
      </c>
      <c r="B100" s="34">
        <v>7.8</v>
      </c>
      <c r="C100" s="35">
        <f t="shared" si="15"/>
        <v>101.4</v>
      </c>
      <c r="D100" s="35">
        <f t="shared" si="16"/>
        <v>14.04</v>
      </c>
      <c r="E100" s="36">
        <v>7.06</v>
      </c>
      <c r="F100" s="37">
        <f t="shared" si="21"/>
        <v>7.57</v>
      </c>
      <c r="G100" s="36">
        <f t="shared" si="17"/>
        <v>59.05</v>
      </c>
      <c r="H100" s="36">
        <f t="shared" si="18"/>
        <v>56.39</v>
      </c>
    </row>
    <row r="101" s="2" customFormat="1" spans="1:8">
      <c r="A101" s="41" t="s">
        <v>255</v>
      </c>
      <c r="B101" s="34">
        <v>7.7</v>
      </c>
      <c r="C101" s="35">
        <f t="shared" si="15"/>
        <v>100.1</v>
      </c>
      <c r="D101" s="35">
        <f t="shared" si="16"/>
        <v>13.86</v>
      </c>
      <c r="E101" s="36">
        <v>7.01</v>
      </c>
      <c r="F101" s="37">
        <f t="shared" si="21"/>
        <v>7.52</v>
      </c>
      <c r="G101" s="36">
        <f t="shared" si="17"/>
        <v>57.9</v>
      </c>
      <c r="H101" s="36">
        <f t="shared" si="18"/>
        <v>56.06</v>
      </c>
    </row>
    <row r="102" s="2" customFormat="1" spans="1:8">
      <c r="A102" s="41" t="s">
        <v>256</v>
      </c>
      <c r="B102" s="34">
        <v>4.9</v>
      </c>
      <c r="C102" s="35">
        <f t="shared" si="15"/>
        <v>63.7</v>
      </c>
      <c r="D102" s="35">
        <f t="shared" si="16"/>
        <v>8.82</v>
      </c>
      <c r="E102" s="36">
        <v>7.19</v>
      </c>
      <c r="F102" s="37">
        <f t="shared" si="21"/>
        <v>7.71</v>
      </c>
      <c r="G102" s="36">
        <f t="shared" si="17"/>
        <v>37.78</v>
      </c>
      <c r="H102" s="36">
        <f t="shared" si="18"/>
        <v>34.74</v>
      </c>
    </row>
    <row r="103" s="2" customFormat="1" spans="1:8">
      <c r="A103" s="29" t="s">
        <v>62</v>
      </c>
      <c r="B103" s="38">
        <f>SUM(B104:B121)</f>
        <v>119.9</v>
      </c>
      <c r="C103" s="38">
        <f>SUM(C104:C121)</f>
        <v>1558.7</v>
      </c>
      <c r="D103" s="38">
        <f>SUM(D104:D121)</f>
        <v>215.82</v>
      </c>
      <c r="E103" s="39"/>
      <c r="F103" s="40"/>
      <c r="G103" s="39">
        <f>SUM(G104:G121)</f>
        <v>907.7</v>
      </c>
      <c r="H103" s="39">
        <f>SUM(H104:H121)</f>
        <v>866.82</v>
      </c>
    </row>
    <row r="104" s="2" customFormat="1" spans="1:8">
      <c r="A104" s="41" t="s">
        <v>258</v>
      </c>
      <c r="B104" s="34">
        <v>13.5</v>
      </c>
      <c r="C104" s="35">
        <f t="shared" si="15"/>
        <v>175.5</v>
      </c>
      <c r="D104" s="35">
        <f t="shared" si="16"/>
        <v>24.3</v>
      </c>
      <c r="E104" s="36">
        <v>7.01</v>
      </c>
      <c r="F104" s="37">
        <f t="shared" ref="F104:F121" si="22">ROUND(E104*74/69,2)</f>
        <v>7.52</v>
      </c>
      <c r="G104" s="36">
        <f t="shared" si="17"/>
        <v>101.52</v>
      </c>
      <c r="H104" s="36">
        <f t="shared" si="18"/>
        <v>98.28</v>
      </c>
    </row>
    <row r="105" s="2" customFormat="1" spans="1:8">
      <c r="A105" s="41" t="s">
        <v>259</v>
      </c>
      <c r="B105" s="34">
        <v>8.9</v>
      </c>
      <c r="C105" s="35">
        <f t="shared" si="15"/>
        <v>115.7</v>
      </c>
      <c r="D105" s="35">
        <f t="shared" si="16"/>
        <v>16.02</v>
      </c>
      <c r="E105" s="36">
        <v>7.05</v>
      </c>
      <c r="F105" s="37">
        <f t="shared" si="22"/>
        <v>7.56</v>
      </c>
      <c r="G105" s="36">
        <f t="shared" si="17"/>
        <v>67.28</v>
      </c>
      <c r="H105" s="36">
        <f t="shared" si="18"/>
        <v>64.44</v>
      </c>
    </row>
    <row r="106" s="2" customFormat="1" spans="1:8">
      <c r="A106" s="41" t="s">
        <v>260</v>
      </c>
      <c r="B106" s="34">
        <v>6.8</v>
      </c>
      <c r="C106" s="35">
        <f t="shared" si="15"/>
        <v>88.4</v>
      </c>
      <c r="D106" s="35">
        <f t="shared" si="16"/>
        <v>12.24</v>
      </c>
      <c r="E106" s="36">
        <v>7.01</v>
      </c>
      <c r="F106" s="37">
        <f t="shared" si="22"/>
        <v>7.52</v>
      </c>
      <c r="G106" s="36">
        <f t="shared" si="17"/>
        <v>51.14</v>
      </c>
      <c r="H106" s="36">
        <f t="shared" si="18"/>
        <v>49.5</v>
      </c>
    </row>
    <row r="107" s="2" customFormat="1" spans="1:8">
      <c r="A107" s="41" t="s">
        <v>261</v>
      </c>
      <c r="B107" s="34">
        <v>6.6</v>
      </c>
      <c r="C107" s="35">
        <f t="shared" si="15"/>
        <v>85.8</v>
      </c>
      <c r="D107" s="35">
        <f t="shared" si="16"/>
        <v>11.88</v>
      </c>
      <c r="E107" s="36">
        <v>7.01</v>
      </c>
      <c r="F107" s="37">
        <f t="shared" si="22"/>
        <v>7.52</v>
      </c>
      <c r="G107" s="36">
        <f t="shared" si="17"/>
        <v>49.63</v>
      </c>
      <c r="H107" s="36">
        <f t="shared" si="18"/>
        <v>48.05</v>
      </c>
    </row>
    <row r="108" s="2" customFormat="1" spans="1:8">
      <c r="A108" s="41" t="s">
        <v>262</v>
      </c>
      <c r="B108" s="34">
        <v>5.9</v>
      </c>
      <c r="C108" s="35">
        <f t="shared" si="15"/>
        <v>76.7</v>
      </c>
      <c r="D108" s="35">
        <f t="shared" si="16"/>
        <v>10.62</v>
      </c>
      <c r="E108" s="36">
        <v>7.01</v>
      </c>
      <c r="F108" s="37">
        <f t="shared" si="22"/>
        <v>7.52</v>
      </c>
      <c r="G108" s="36">
        <f t="shared" si="17"/>
        <v>44.37</v>
      </c>
      <c r="H108" s="36">
        <f t="shared" si="18"/>
        <v>42.95</v>
      </c>
    </row>
    <row r="109" s="2" customFormat="1" spans="1:8">
      <c r="A109" s="41" t="s">
        <v>263</v>
      </c>
      <c r="B109" s="34">
        <v>6.2</v>
      </c>
      <c r="C109" s="35">
        <f t="shared" si="15"/>
        <v>80.6</v>
      </c>
      <c r="D109" s="35">
        <f t="shared" si="16"/>
        <v>11.16</v>
      </c>
      <c r="E109" s="36">
        <v>7.01</v>
      </c>
      <c r="F109" s="37">
        <f t="shared" si="22"/>
        <v>7.52</v>
      </c>
      <c r="G109" s="36">
        <f t="shared" si="17"/>
        <v>46.62</v>
      </c>
      <c r="H109" s="36">
        <f t="shared" si="18"/>
        <v>45.14</v>
      </c>
    </row>
    <row r="110" s="2" customFormat="1" spans="1:8">
      <c r="A110" s="41" t="s">
        <v>264</v>
      </c>
      <c r="B110" s="34">
        <v>5.1</v>
      </c>
      <c r="C110" s="35">
        <f t="shared" si="15"/>
        <v>66.3</v>
      </c>
      <c r="D110" s="35">
        <f t="shared" si="16"/>
        <v>9.18</v>
      </c>
      <c r="E110" s="36">
        <v>7.46</v>
      </c>
      <c r="F110" s="37">
        <f t="shared" si="22"/>
        <v>8</v>
      </c>
      <c r="G110" s="36">
        <f t="shared" si="17"/>
        <v>40.8</v>
      </c>
      <c r="H110" s="36">
        <f t="shared" si="18"/>
        <v>34.68</v>
      </c>
    </row>
    <row r="111" s="2" customFormat="1" spans="1:8">
      <c r="A111" s="41" t="s">
        <v>265</v>
      </c>
      <c r="B111" s="34">
        <v>7.3</v>
      </c>
      <c r="C111" s="35">
        <f t="shared" si="15"/>
        <v>94.9</v>
      </c>
      <c r="D111" s="35">
        <f t="shared" si="16"/>
        <v>13.14</v>
      </c>
      <c r="E111" s="36">
        <v>7.01</v>
      </c>
      <c r="F111" s="37">
        <f t="shared" si="22"/>
        <v>7.52</v>
      </c>
      <c r="G111" s="36">
        <f t="shared" si="17"/>
        <v>54.9</v>
      </c>
      <c r="H111" s="36">
        <f t="shared" si="18"/>
        <v>53.14</v>
      </c>
    </row>
    <row r="112" s="2" customFormat="1" spans="1:8">
      <c r="A112" s="41" t="s">
        <v>266</v>
      </c>
      <c r="B112" s="34">
        <v>5.3</v>
      </c>
      <c r="C112" s="35">
        <f t="shared" si="15"/>
        <v>68.9</v>
      </c>
      <c r="D112" s="35">
        <f t="shared" si="16"/>
        <v>9.54</v>
      </c>
      <c r="E112" s="36">
        <v>7.33</v>
      </c>
      <c r="F112" s="37">
        <f t="shared" si="22"/>
        <v>7.86</v>
      </c>
      <c r="G112" s="36">
        <f t="shared" si="17"/>
        <v>41.66</v>
      </c>
      <c r="H112" s="36">
        <f t="shared" si="18"/>
        <v>36.78</v>
      </c>
    </row>
    <row r="113" s="2" customFormat="1" spans="1:8">
      <c r="A113" s="41" t="s">
        <v>267</v>
      </c>
      <c r="B113" s="34">
        <v>9.1</v>
      </c>
      <c r="C113" s="35">
        <f t="shared" si="15"/>
        <v>118.3</v>
      </c>
      <c r="D113" s="35">
        <f t="shared" si="16"/>
        <v>16.38</v>
      </c>
      <c r="E113" s="36">
        <v>7.01</v>
      </c>
      <c r="F113" s="37">
        <f t="shared" si="22"/>
        <v>7.52</v>
      </c>
      <c r="G113" s="36">
        <f t="shared" si="17"/>
        <v>68.43</v>
      </c>
      <c r="H113" s="36">
        <f t="shared" si="18"/>
        <v>66.25</v>
      </c>
    </row>
    <row r="114" s="2" customFormat="1" spans="1:8">
      <c r="A114" s="41" t="s">
        <v>268</v>
      </c>
      <c r="B114" s="34">
        <v>6.1</v>
      </c>
      <c r="C114" s="35">
        <f t="shared" si="15"/>
        <v>79.3</v>
      </c>
      <c r="D114" s="35">
        <f t="shared" si="16"/>
        <v>10.98</v>
      </c>
      <c r="E114" s="36">
        <v>7.01</v>
      </c>
      <c r="F114" s="37">
        <f t="shared" si="22"/>
        <v>7.52</v>
      </c>
      <c r="G114" s="36">
        <f t="shared" si="17"/>
        <v>45.87</v>
      </c>
      <c r="H114" s="36">
        <f t="shared" si="18"/>
        <v>44.41</v>
      </c>
    </row>
    <row r="115" s="2" customFormat="1" spans="1:8">
      <c r="A115" s="41" t="s">
        <v>269</v>
      </c>
      <c r="B115" s="34">
        <v>10.2</v>
      </c>
      <c r="C115" s="35">
        <f t="shared" si="15"/>
        <v>132.6</v>
      </c>
      <c r="D115" s="35">
        <f t="shared" si="16"/>
        <v>18.36</v>
      </c>
      <c r="E115" s="36">
        <v>7.01</v>
      </c>
      <c r="F115" s="37">
        <f t="shared" si="22"/>
        <v>7.52</v>
      </c>
      <c r="G115" s="36">
        <f t="shared" si="17"/>
        <v>76.7</v>
      </c>
      <c r="H115" s="36">
        <f t="shared" si="18"/>
        <v>74.26</v>
      </c>
    </row>
    <row r="116" s="2" customFormat="1" spans="1:8">
      <c r="A116" s="41" t="s">
        <v>270</v>
      </c>
      <c r="B116" s="34">
        <v>6.4</v>
      </c>
      <c r="C116" s="35">
        <f t="shared" si="15"/>
        <v>83.2</v>
      </c>
      <c r="D116" s="35">
        <f t="shared" si="16"/>
        <v>11.52</v>
      </c>
      <c r="E116" s="36">
        <v>7.01</v>
      </c>
      <c r="F116" s="37">
        <f t="shared" si="22"/>
        <v>7.52</v>
      </c>
      <c r="G116" s="36">
        <f t="shared" si="17"/>
        <v>48.13</v>
      </c>
      <c r="H116" s="36">
        <f t="shared" si="18"/>
        <v>46.59</v>
      </c>
    </row>
    <row r="117" s="2" customFormat="1" spans="1:8">
      <c r="A117" s="41" t="s">
        <v>271</v>
      </c>
      <c r="B117" s="34">
        <v>7.4</v>
      </c>
      <c r="C117" s="35">
        <f t="shared" si="15"/>
        <v>96.2</v>
      </c>
      <c r="D117" s="35">
        <f t="shared" si="16"/>
        <v>13.32</v>
      </c>
      <c r="E117" s="36">
        <v>7.01</v>
      </c>
      <c r="F117" s="37">
        <f t="shared" si="22"/>
        <v>7.52</v>
      </c>
      <c r="G117" s="36">
        <f t="shared" si="17"/>
        <v>55.65</v>
      </c>
      <c r="H117" s="36">
        <f t="shared" si="18"/>
        <v>53.87</v>
      </c>
    </row>
    <row r="118" s="2" customFormat="1" spans="1:8">
      <c r="A118" s="41" t="s">
        <v>272</v>
      </c>
      <c r="B118" s="34">
        <v>4.9</v>
      </c>
      <c r="C118" s="35">
        <f t="shared" si="15"/>
        <v>63.7</v>
      </c>
      <c r="D118" s="35">
        <f t="shared" si="16"/>
        <v>8.82</v>
      </c>
      <c r="E118" s="36">
        <v>7.05</v>
      </c>
      <c r="F118" s="37">
        <f t="shared" si="22"/>
        <v>7.56</v>
      </c>
      <c r="G118" s="36">
        <f t="shared" si="17"/>
        <v>37.04</v>
      </c>
      <c r="H118" s="36">
        <f t="shared" si="18"/>
        <v>35.48</v>
      </c>
    </row>
    <row r="119" s="2" customFormat="1" spans="1:8">
      <c r="A119" s="41" t="s">
        <v>273</v>
      </c>
      <c r="B119" s="34">
        <v>3.6</v>
      </c>
      <c r="C119" s="35">
        <f t="shared" si="15"/>
        <v>46.8</v>
      </c>
      <c r="D119" s="35">
        <f t="shared" si="16"/>
        <v>6.48</v>
      </c>
      <c r="E119" s="36">
        <v>7.34</v>
      </c>
      <c r="F119" s="37">
        <f t="shared" si="22"/>
        <v>7.87</v>
      </c>
      <c r="G119" s="36">
        <f t="shared" si="17"/>
        <v>28.33</v>
      </c>
      <c r="H119" s="36">
        <f t="shared" si="18"/>
        <v>24.95</v>
      </c>
    </row>
    <row r="120" s="2" customFormat="1" spans="1:8">
      <c r="A120" s="41" t="s">
        <v>274</v>
      </c>
      <c r="B120" s="34">
        <v>3.6</v>
      </c>
      <c r="C120" s="35">
        <f t="shared" si="15"/>
        <v>46.8</v>
      </c>
      <c r="D120" s="35">
        <f t="shared" si="16"/>
        <v>6.48</v>
      </c>
      <c r="E120" s="36">
        <v>7.01</v>
      </c>
      <c r="F120" s="37">
        <f t="shared" si="22"/>
        <v>7.52</v>
      </c>
      <c r="G120" s="36">
        <f t="shared" si="17"/>
        <v>27.07</v>
      </c>
      <c r="H120" s="36">
        <f t="shared" si="18"/>
        <v>26.21</v>
      </c>
    </row>
    <row r="121" s="2" customFormat="1" spans="1:8">
      <c r="A121" s="41" t="s">
        <v>275</v>
      </c>
      <c r="B121" s="34">
        <v>3</v>
      </c>
      <c r="C121" s="35">
        <f t="shared" si="15"/>
        <v>39</v>
      </c>
      <c r="D121" s="35">
        <f t="shared" si="16"/>
        <v>5.4</v>
      </c>
      <c r="E121" s="36">
        <v>7.01</v>
      </c>
      <c r="F121" s="37">
        <f t="shared" si="22"/>
        <v>7.52</v>
      </c>
      <c r="G121" s="36">
        <f t="shared" si="17"/>
        <v>22.56</v>
      </c>
      <c r="H121" s="36">
        <f t="shared" si="18"/>
        <v>21.84</v>
      </c>
    </row>
    <row r="122" s="2" customFormat="1" spans="1:8">
      <c r="A122" s="29" t="s">
        <v>63</v>
      </c>
      <c r="B122" s="38">
        <f>SUM(B123:B139)</f>
        <v>492.8</v>
      </c>
      <c r="C122" s="38">
        <f>SUM(C123:C139)</f>
        <v>6406.4</v>
      </c>
      <c r="D122" s="38">
        <f>SUM(D123:D139)</f>
        <v>887.04</v>
      </c>
      <c r="E122" s="39"/>
      <c r="F122" s="40"/>
      <c r="G122" s="39">
        <f>SUM(G123:G139)</f>
        <v>3969.13</v>
      </c>
      <c r="H122" s="39">
        <f>SUM(H123:H139)</f>
        <v>3324.31</v>
      </c>
    </row>
    <row r="123" s="2" customFormat="1" spans="1:8">
      <c r="A123" s="41" t="s">
        <v>277</v>
      </c>
      <c r="B123" s="34">
        <v>82.5</v>
      </c>
      <c r="C123" s="35">
        <f t="shared" si="15"/>
        <v>1072.5</v>
      </c>
      <c r="D123" s="35">
        <f t="shared" si="16"/>
        <v>148.5</v>
      </c>
      <c r="E123" s="36">
        <v>7.01</v>
      </c>
      <c r="F123" s="37">
        <f t="shared" ref="F123:F139" si="23">ROUND(E123*74/69,2)</f>
        <v>7.52</v>
      </c>
      <c r="G123" s="36">
        <f t="shared" si="17"/>
        <v>620.4</v>
      </c>
      <c r="H123" s="36">
        <f t="shared" si="18"/>
        <v>600.6</v>
      </c>
    </row>
    <row r="124" s="2" customFormat="1" spans="1:8">
      <c r="A124" s="41" t="s">
        <v>278</v>
      </c>
      <c r="B124" s="34">
        <v>13.7</v>
      </c>
      <c r="C124" s="35">
        <f t="shared" si="15"/>
        <v>178.1</v>
      </c>
      <c r="D124" s="35">
        <f t="shared" si="16"/>
        <v>24.66</v>
      </c>
      <c r="E124" s="36">
        <v>7.01</v>
      </c>
      <c r="F124" s="37">
        <f t="shared" si="23"/>
        <v>7.52</v>
      </c>
      <c r="G124" s="36">
        <f t="shared" si="17"/>
        <v>103.02</v>
      </c>
      <c r="H124" s="36">
        <f t="shared" si="18"/>
        <v>99.74</v>
      </c>
    </row>
    <row r="125" s="2" customFormat="1" spans="1:8">
      <c r="A125" s="41" t="s">
        <v>279</v>
      </c>
      <c r="B125" s="34">
        <v>36.4</v>
      </c>
      <c r="C125" s="35">
        <f t="shared" si="15"/>
        <v>473.2</v>
      </c>
      <c r="D125" s="35">
        <f t="shared" si="16"/>
        <v>65.52</v>
      </c>
      <c r="E125" s="36">
        <v>7.01</v>
      </c>
      <c r="F125" s="37">
        <f t="shared" si="23"/>
        <v>7.52</v>
      </c>
      <c r="G125" s="36">
        <f t="shared" si="17"/>
        <v>273.73</v>
      </c>
      <c r="H125" s="36">
        <f t="shared" si="18"/>
        <v>264.99</v>
      </c>
    </row>
    <row r="126" s="2" customFormat="1" spans="1:8">
      <c r="A126" s="41" t="s">
        <v>280</v>
      </c>
      <c r="B126" s="34">
        <v>22.5</v>
      </c>
      <c r="C126" s="35">
        <f t="shared" si="15"/>
        <v>292.5</v>
      </c>
      <c r="D126" s="35">
        <f t="shared" si="16"/>
        <v>40.5</v>
      </c>
      <c r="E126" s="36">
        <v>7.48</v>
      </c>
      <c r="F126" s="37">
        <f t="shared" si="23"/>
        <v>8.02</v>
      </c>
      <c r="G126" s="36">
        <f t="shared" si="17"/>
        <v>180.45</v>
      </c>
      <c r="H126" s="36">
        <f t="shared" si="18"/>
        <v>152.55</v>
      </c>
    </row>
    <row r="127" s="2" customFormat="1" spans="1:8">
      <c r="A127" s="41" t="s">
        <v>281</v>
      </c>
      <c r="B127" s="34">
        <v>42.8</v>
      </c>
      <c r="C127" s="35">
        <f t="shared" si="15"/>
        <v>556.4</v>
      </c>
      <c r="D127" s="35">
        <f t="shared" si="16"/>
        <v>77.04</v>
      </c>
      <c r="E127" s="36">
        <v>7.01</v>
      </c>
      <c r="F127" s="37">
        <f t="shared" si="23"/>
        <v>7.52</v>
      </c>
      <c r="G127" s="36">
        <f t="shared" si="17"/>
        <v>321.86</v>
      </c>
      <c r="H127" s="36">
        <f t="shared" si="18"/>
        <v>311.58</v>
      </c>
    </row>
    <row r="128" s="2" customFormat="1" spans="1:8">
      <c r="A128" s="41" t="s">
        <v>282</v>
      </c>
      <c r="B128" s="34">
        <v>38.8</v>
      </c>
      <c r="C128" s="35">
        <f t="shared" si="15"/>
        <v>504.4</v>
      </c>
      <c r="D128" s="35">
        <f t="shared" si="16"/>
        <v>69.84</v>
      </c>
      <c r="E128" s="36">
        <v>7.01</v>
      </c>
      <c r="F128" s="37">
        <f t="shared" si="23"/>
        <v>7.52</v>
      </c>
      <c r="G128" s="36">
        <f t="shared" si="17"/>
        <v>291.78</v>
      </c>
      <c r="H128" s="36">
        <f t="shared" si="18"/>
        <v>282.46</v>
      </c>
    </row>
    <row r="129" s="2" customFormat="1" ht="13.5" customHeight="1" spans="1:8">
      <c r="A129" s="41" t="s">
        <v>283</v>
      </c>
      <c r="B129" s="34">
        <v>18.8</v>
      </c>
      <c r="C129" s="35">
        <f t="shared" si="15"/>
        <v>244.4</v>
      </c>
      <c r="D129" s="35">
        <f t="shared" si="16"/>
        <v>33.84</v>
      </c>
      <c r="E129" s="36">
        <v>7.6</v>
      </c>
      <c r="F129" s="37">
        <f t="shared" si="23"/>
        <v>8.15</v>
      </c>
      <c r="G129" s="36">
        <f t="shared" si="17"/>
        <v>153.22</v>
      </c>
      <c r="H129" s="36">
        <f t="shared" si="18"/>
        <v>125.02</v>
      </c>
    </row>
    <row r="130" s="2" customFormat="1" spans="1:8">
      <c r="A130" s="41" t="s">
        <v>284</v>
      </c>
      <c r="B130" s="34">
        <v>17.1</v>
      </c>
      <c r="C130" s="35">
        <f t="shared" si="15"/>
        <v>222.3</v>
      </c>
      <c r="D130" s="35">
        <f t="shared" si="16"/>
        <v>30.78</v>
      </c>
      <c r="E130" s="36">
        <v>8.13</v>
      </c>
      <c r="F130" s="37">
        <f t="shared" si="23"/>
        <v>8.72</v>
      </c>
      <c r="G130" s="36">
        <f t="shared" si="17"/>
        <v>149.11</v>
      </c>
      <c r="H130" s="36">
        <f t="shared" si="18"/>
        <v>103.97</v>
      </c>
    </row>
    <row r="131" s="2" customFormat="1" spans="1:8">
      <c r="A131" s="41" t="s">
        <v>285</v>
      </c>
      <c r="B131" s="34">
        <v>18.8</v>
      </c>
      <c r="C131" s="35">
        <f t="shared" si="15"/>
        <v>244.4</v>
      </c>
      <c r="D131" s="35">
        <f t="shared" si="16"/>
        <v>33.84</v>
      </c>
      <c r="E131" s="36">
        <v>7.62</v>
      </c>
      <c r="F131" s="37">
        <f t="shared" si="23"/>
        <v>8.17</v>
      </c>
      <c r="G131" s="36">
        <f t="shared" si="17"/>
        <v>153.6</v>
      </c>
      <c r="H131" s="36">
        <f t="shared" si="18"/>
        <v>124.64</v>
      </c>
    </row>
    <row r="132" s="2" customFormat="1" spans="1:8">
      <c r="A132" s="41" t="s">
        <v>286</v>
      </c>
      <c r="B132" s="34">
        <v>18.5</v>
      </c>
      <c r="C132" s="35">
        <f t="shared" si="15"/>
        <v>240.5</v>
      </c>
      <c r="D132" s="35">
        <f t="shared" si="16"/>
        <v>33.3</v>
      </c>
      <c r="E132" s="36">
        <v>7.85</v>
      </c>
      <c r="F132" s="37">
        <f t="shared" si="23"/>
        <v>8.42</v>
      </c>
      <c r="G132" s="36">
        <f t="shared" si="17"/>
        <v>155.77</v>
      </c>
      <c r="H132" s="36">
        <f t="shared" si="18"/>
        <v>118.03</v>
      </c>
    </row>
    <row r="133" s="2" customFormat="1" spans="1:8">
      <c r="A133" s="41" t="s">
        <v>287</v>
      </c>
      <c r="B133" s="34">
        <v>27.7</v>
      </c>
      <c r="C133" s="35">
        <f t="shared" si="15"/>
        <v>360.1</v>
      </c>
      <c r="D133" s="35">
        <f t="shared" si="16"/>
        <v>49.86</v>
      </c>
      <c r="E133" s="36">
        <v>8.02</v>
      </c>
      <c r="F133" s="37">
        <f t="shared" si="23"/>
        <v>8.6</v>
      </c>
      <c r="G133" s="36">
        <f t="shared" si="17"/>
        <v>238.22</v>
      </c>
      <c r="H133" s="36">
        <f t="shared" si="18"/>
        <v>171.74</v>
      </c>
    </row>
    <row r="134" s="2" customFormat="1" spans="1:8">
      <c r="A134" s="41" t="s">
        <v>288</v>
      </c>
      <c r="B134" s="34">
        <v>19.6</v>
      </c>
      <c r="C134" s="35">
        <f t="shared" si="15"/>
        <v>254.8</v>
      </c>
      <c r="D134" s="35">
        <f t="shared" si="16"/>
        <v>35.28</v>
      </c>
      <c r="E134" s="36">
        <v>7.75</v>
      </c>
      <c r="F134" s="37">
        <f t="shared" si="23"/>
        <v>8.31</v>
      </c>
      <c r="G134" s="36">
        <f t="shared" si="17"/>
        <v>162.88</v>
      </c>
      <c r="H134" s="36">
        <f t="shared" si="18"/>
        <v>127.2</v>
      </c>
    </row>
    <row r="135" s="2" customFormat="1" spans="1:8">
      <c r="A135" s="41" t="s">
        <v>289</v>
      </c>
      <c r="B135" s="34">
        <v>36.3</v>
      </c>
      <c r="C135" s="35">
        <f t="shared" si="15"/>
        <v>471.9</v>
      </c>
      <c r="D135" s="35">
        <f t="shared" si="16"/>
        <v>65.34</v>
      </c>
      <c r="E135" s="36">
        <v>8.02</v>
      </c>
      <c r="F135" s="37">
        <f t="shared" si="23"/>
        <v>8.6</v>
      </c>
      <c r="G135" s="36">
        <f t="shared" si="17"/>
        <v>312.18</v>
      </c>
      <c r="H135" s="36">
        <f t="shared" si="18"/>
        <v>225.06</v>
      </c>
    </row>
    <row r="136" s="2" customFormat="1" spans="1:8">
      <c r="A136" s="41" t="s">
        <v>290</v>
      </c>
      <c r="B136" s="34">
        <v>31.4</v>
      </c>
      <c r="C136" s="35">
        <f t="shared" si="15"/>
        <v>408.2</v>
      </c>
      <c r="D136" s="35">
        <f t="shared" si="16"/>
        <v>56.52</v>
      </c>
      <c r="E136" s="36">
        <v>8.03</v>
      </c>
      <c r="F136" s="37">
        <f t="shared" si="23"/>
        <v>8.61</v>
      </c>
      <c r="G136" s="36">
        <f t="shared" si="17"/>
        <v>270.35</v>
      </c>
      <c r="H136" s="36">
        <f t="shared" si="18"/>
        <v>194.37</v>
      </c>
    </row>
    <row r="137" s="2" customFormat="1" spans="1:8">
      <c r="A137" s="41" t="s">
        <v>291</v>
      </c>
      <c r="B137" s="34">
        <v>21.5</v>
      </c>
      <c r="C137" s="35">
        <f t="shared" si="15"/>
        <v>279.5</v>
      </c>
      <c r="D137" s="35">
        <f t="shared" si="16"/>
        <v>38.7</v>
      </c>
      <c r="E137" s="36">
        <v>7.99</v>
      </c>
      <c r="F137" s="37">
        <f t="shared" si="23"/>
        <v>8.57</v>
      </c>
      <c r="G137" s="36">
        <f t="shared" si="17"/>
        <v>184.26</v>
      </c>
      <c r="H137" s="36">
        <f t="shared" si="18"/>
        <v>133.94</v>
      </c>
    </row>
    <row r="138" s="2" customFormat="1" spans="1:8">
      <c r="A138" s="41" t="s">
        <v>292</v>
      </c>
      <c r="B138" s="34">
        <v>21.7</v>
      </c>
      <c r="C138" s="35">
        <f t="shared" ref="C138:C202" si="24">ROUND(B138*65*0.2,2)</f>
        <v>282.1</v>
      </c>
      <c r="D138" s="35">
        <f t="shared" ref="D138:D202" si="25">ROUND(B138*9*0.2,2)</f>
        <v>39.06</v>
      </c>
      <c r="E138" s="36">
        <v>8.02</v>
      </c>
      <c r="F138" s="37">
        <f t="shared" si="23"/>
        <v>8.6</v>
      </c>
      <c r="G138" s="36">
        <f t="shared" ref="G138:G202" si="26">ROUND(B138*F138,2)</f>
        <v>186.62</v>
      </c>
      <c r="H138" s="36">
        <f t="shared" ref="H138:H202" si="27">C138+D138-G138</f>
        <v>134.54</v>
      </c>
    </row>
    <row r="139" s="2" customFormat="1" spans="1:8">
      <c r="A139" s="41" t="s">
        <v>293</v>
      </c>
      <c r="B139" s="34">
        <v>24.7</v>
      </c>
      <c r="C139" s="35">
        <f t="shared" si="24"/>
        <v>321.1</v>
      </c>
      <c r="D139" s="35">
        <f t="shared" si="25"/>
        <v>44.46</v>
      </c>
      <c r="E139" s="36">
        <v>7.99</v>
      </c>
      <c r="F139" s="37">
        <f t="shared" si="23"/>
        <v>8.57</v>
      </c>
      <c r="G139" s="36">
        <f t="shared" si="26"/>
        <v>211.68</v>
      </c>
      <c r="H139" s="36">
        <f t="shared" si="27"/>
        <v>153.88</v>
      </c>
    </row>
    <row r="140" s="2" customFormat="1" spans="1:8">
      <c r="A140" s="29" t="s">
        <v>64</v>
      </c>
      <c r="B140" s="38">
        <f>SUM(B141:B212)</f>
        <v>3783.9</v>
      </c>
      <c r="C140" s="38">
        <f>SUM(C141:C212)</f>
        <v>49190.7</v>
      </c>
      <c r="D140" s="38">
        <f>SUM(D141:D212)</f>
        <v>6811.02</v>
      </c>
      <c r="E140" s="39"/>
      <c r="F140" s="40"/>
      <c r="G140" s="39">
        <f>SUM(G141:G212)</f>
        <v>33670.08</v>
      </c>
      <c r="H140" s="39">
        <f>SUM(H141:H212)</f>
        <v>22331.64</v>
      </c>
    </row>
    <row r="141" s="2" customFormat="1" spans="1:8">
      <c r="A141" s="43" t="s">
        <v>65</v>
      </c>
      <c r="B141" s="34">
        <v>42.2</v>
      </c>
      <c r="C141" s="35">
        <f t="shared" si="24"/>
        <v>548.6</v>
      </c>
      <c r="D141" s="35">
        <f t="shared" si="25"/>
        <v>75.96</v>
      </c>
      <c r="E141" s="36">
        <v>7.01</v>
      </c>
      <c r="F141" s="37">
        <f t="shared" ref="F141:F204" si="28">ROUND(E141*74/69,2)</f>
        <v>7.52</v>
      </c>
      <c r="G141" s="36">
        <f t="shared" si="26"/>
        <v>317.34</v>
      </c>
      <c r="H141" s="36">
        <f t="shared" si="27"/>
        <v>307.22</v>
      </c>
    </row>
    <row r="142" s="2" customFormat="1" spans="1:8">
      <c r="A142" s="43" t="s">
        <v>66</v>
      </c>
      <c r="B142" s="34">
        <v>45.8</v>
      </c>
      <c r="C142" s="35">
        <f t="shared" si="24"/>
        <v>595.4</v>
      </c>
      <c r="D142" s="35">
        <f t="shared" si="25"/>
        <v>82.44</v>
      </c>
      <c r="E142" s="36">
        <v>7.06</v>
      </c>
      <c r="F142" s="37">
        <f t="shared" si="28"/>
        <v>7.57</v>
      </c>
      <c r="G142" s="36">
        <f t="shared" si="26"/>
        <v>346.71</v>
      </c>
      <c r="H142" s="36">
        <f t="shared" si="27"/>
        <v>331.13</v>
      </c>
    </row>
    <row r="143" s="2" customFormat="1" spans="1:8">
      <c r="A143" s="43" t="s">
        <v>67</v>
      </c>
      <c r="B143" s="34">
        <v>60.3</v>
      </c>
      <c r="C143" s="35">
        <f t="shared" si="24"/>
        <v>783.9</v>
      </c>
      <c r="D143" s="35">
        <f t="shared" si="25"/>
        <v>108.54</v>
      </c>
      <c r="E143" s="36">
        <v>7.58</v>
      </c>
      <c r="F143" s="37">
        <f t="shared" si="28"/>
        <v>8.13</v>
      </c>
      <c r="G143" s="36">
        <f t="shared" si="26"/>
        <v>490.24</v>
      </c>
      <c r="H143" s="36">
        <f t="shared" si="27"/>
        <v>402.2</v>
      </c>
    </row>
    <row r="144" s="2" customFormat="1" spans="1:8">
      <c r="A144" s="43" t="s">
        <v>68</v>
      </c>
      <c r="B144" s="34">
        <v>107.9</v>
      </c>
      <c r="C144" s="35">
        <f t="shared" si="24"/>
        <v>1402.7</v>
      </c>
      <c r="D144" s="35">
        <f t="shared" si="25"/>
        <v>194.22</v>
      </c>
      <c r="E144" s="36">
        <v>8.41</v>
      </c>
      <c r="F144" s="37">
        <f t="shared" si="28"/>
        <v>9.02</v>
      </c>
      <c r="G144" s="36">
        <f t="shared" si="26"/>
        <v>973.26</v>
      </c>
      <c r="H144" s="36">
        <f t="shared" si="27"/>
        <v>623.66</v>
      </c>
    </row>
    <row r="145" s="2" customFormat="1" spans="1:8">
      <c r="A145" s="43" t="s">
        <v>69</v>
      </c>
      <c r="B145" s="34">
        <v>78.7</v>
      </c>
      <c r="C145" s="35">
        <f t="shared" si="24"/>
        <v>1023.1</v>
      </c>
      <c r="D145" s="35">
        <f t="shared" si="25"/>
        <v>141.66</v>
      </c>
      <c r="E145" s="36">
        <v>9.62</v>
      </c>
      <c r="F145" s="37">
        <f t="shared" si="28"/>
        <v>10.32</v>
      </c>
      <c r="G145" s="36">
        <f t="shared" si="26"/>
        <v>812.18</v>
      </c>
      <c r="H145" s="36">
        <f t="shared" si="27"/>
        <v>352.58</v>
      </c>
    </row>
    <row r="146" s="2" customFormat="1" spans="1:8">
      <c r="A146" s="43" t="s">
        <v>70</v>
      </c>
      <c r="B146" s="34">
        <v>105.8</v>
      </c>
      <c r="C146" s="35">
        <f t="shared" si="24"/>
        <v>1375.4</v>
      </c>
      <c r="D146" s="35">
        <f t="shared" si="25"/>
        <v>190.44</v>
      </c>
      <c r="E146" s="36">
        <v>8.44</v>
      </c>
      <c r="F146" s="37">
        <f t="shared" si="28"/>
        <v>9.05</v>
      </c>
      <c r="G146" s="36">
        <f t="shared" si="26"/>
        <v>957.49</v>
      </c>
      <c r="H146" s="36">
        <f t="shared" si="27"/>
        <v>608.35</v>
      </c>
    </row>
    <row r="147" s="2" customFormat="1" spans="1:8">
      <c r="A147" s="43" t="s">
        <v>71</v>
      </c>
      <c r="B147" s="34">
        <v>45.7</v>
      </c>
      <c r="C147" s="35">
        <f t="shared" si="24"/>
        <v>594.1</v>
      </c>
      <c r="D147" s="35">
        <f t="shared" si="25"/>
        <v>82.26</v>
      </c>
      <c r="E147" s="36">
        <v>8.52</v>
      </c>
      <c r="F147" s="37">
        <f t="shared" si="28"/>
        <v>9.14</v>
      </c>
      <c r="G147" s="36">
        <f t="shared" si="26"/>
        <v>417.7</v>
      </c>
      <c r="H147" s="36">
        <f t="shared" si="27"/>
        <v>258.66</v>
      </c>
    </row>
    <row r="148" s="2" customFormat="1" spans="1:8">
      <c r="A148" s="43" t="s">
        <v>72</v>
      </c>
      <c r="B148" s="34">
        <v>30.9</v>
      </c>
      <c r="C148" s="35">
        <f t="shared" si="24"/>
        <v>401.7</v>
      </c>
      <c r="D148" s="35">
        <f t="shared" si="25"/>
        <v>55.62</v>
      </c>
      <c r="E148" s="36">
        <v>7.44</v>
      </c>
      <c r="F148" s="37">
        <f t="shared" si="28"/>
        <v>7.98</v>
      </c>
      <c r="G148" s="36">
        <f t="shared" si="26"/>
        <v>246.58</v>
      </c>
      <c r="H148" s="36">
        <f t="shared" si="27"/>
        <v>210.74</v>
      </c>
    </row>
    <row r="149" s="2" customFormat="1" spans="1:8">
      <c r="A149" s="43" t="s">
        <v>73</v>
      </c>
      <c r="B149" s="34">
        <v>16</v>
      </c>
      <c r="C149" s="35">
        <f t="shared" si="24"/>
        <v>208</v>
      </c>
      <c r="D149" s="35">
        <f t="shared" si="25"/>
        <v>28.8</v>
      </c>
      <c r="E149" s="36">
        <v>8.72</v>
      </c>
      <c r="F149" s="37">
        <f t="shared" si="28"/>
        <v>9.35</v>
      </c>
      <c r="G149" s="36">
        <f t="shared" si="26"/>
        <v>149.6</v>
      </c>
      <c r="H149" s="36">
        <f t="shared" si="27"/>
        <v>87.2</v>
      </c>
    </row>
    <row r="150" s="2" customFormat="1" spans="1:8">
      <c r="A150" s="43" t="s">
        <v>74</v>
      </c>
      <c r="B150" s="34">
        <v>22.6</v>
      </c>
      <c r="C150" s="35">
        <f t="shared" si="24"/>
        <v>293.8</v>
      </c>
      <c r="D150" s="35">
        <f t="shared" si="25"/>
        <v>40.68</v>
      </c>
      <c r="E150" s="36">
        <v>8.54</v>
      </c>
      <c r="F150" s="37">
        <f t="shared" si="28"/>
        <v>9.16</v>
      </c>
      <c r="G150" s="36">
        <f t="shared" si="26"/>
        <v>207.02</v>
      </c>
      <c r="H150" s="36">
        <f t="shared" si="27"/>
        <v>127.46</v>
      </c>
    </row>
    <row r="151" s="2" customFormat="1" spans="1:8">
      <c r="A151" s="43" t="s">
        <v>75</v>
      </c>
      <c r="B151" s="34">
        <v>75.5</v>
      </c>
      <c r="C151" s="35">
        <f t="shared" si="24"/>
        <v>981.5</v>
      </c>
      <c r="D151" s="35">
        <f t="shared" si="25"/>
        <v>135.9</v>
      </c>
      <c r="E151" s="36">
        <v>8.93</v>
      </c>
      <c r="F151" s="37">
        <f t="shared" si="28"/>
        <v>9.58</v>
      </c>
      <c r="G151" s="36">
        <f t="shared" si="26"/>
        <v>723.29</v>
      </c>
      <c r="H151" s="36">
        <f t="shared" si="27"/>
        <v>394.11</v>
      </c>
    </row>
    <row r="152" s="2" customFormat="1" spans="1:8">
      <c r="A152" s="43" t="s">
        <v>76</v>
      </c>
      <c r="B152" s="34">
        <v>55.2</v>
      </c>
      <c r="C152" s="35">
        <f t="shared" si="24"/>
        <v>717.6</v>
      </c>
      <c r="D152" s="35">
        <f t="shared" si="25"/>
        <v>99.36</v>
      </c>
      <c r="E152" s="36">
        <v>8.86</v>
      </c>
      <c r="F152" s="37">
        <f t="shared" si="28"/>
        <v>9.5</v>
      </c>
      <c r="G152" s="36">
        <f t="shared" si="26"/>
        <v>524.4</v>
      </c>
      <c r="H152" s="36">
        <f t="shared" si="27"/>
        <v>292.56</v>
      </c>
    </row>
    <row r="153" s="2" customFormat="1" spans="1:8">
      <c r="A153" s="43" t="s">
        <v>77</v>
      </c>
      <c r="B153" s="34">
        <v>20.1</v>
      </c>
      <c r="C153" s="35">
        <f t="shared" si="24"/>
        <v>261.3</v>
      </c>
      <c r="D153" s="35">
        <f t="shared" si="25"/>
        <v>36.18</v>
      </c>
      <c r="E153" s="36">
        <v>8.38</v>
      </c>
      <c r="F153" s="37">
        <f t="shared" si="28"/>
        <v>8.99</v>
      </c>
      <c r="G153" s="36">
        <f t="shared" si="26"/>
        <v>180.7</v>
      </c>
      <c r="H153" s="36">
        <f t="shared" si="27"/>
        <v>116.78</v>
      </c>
    </row>
    <row r="154" s="2" customFormat="1" spans="1:8">
      <c r="A154" s="43" t="s">
        <v>78</v>
      </c>
      <c r="B154" s="34">
        <v>23.1</v>
      </c>
      <c r="C154" s="35">
        <f t="shared" si="24"/>
        <v>300.3</v>
      </c>
      <c r="D154" s="35">
        <f t="shared" si="25"/>
        <v>41.58</v>
      </c>
      <c r="E154" s="36">
        <v>7.01</v>
      </c>
      <c r="F154" s="37">
        <f t="shared" si="28"/>
        <v>7.52</v>
      </c>
      <c r="G154" s="36">
        <f t="shared" si="26"/>
        <v>173.71</v>
      </c>
      <c r="H154" s="36">
        <f t="shared" si="27"/>
        <v>168.17</v>
      </c>
    </row>
    <row r="155" s="2" customFormat="1" spans="1:8">
      <c r="A155" s="43" t="s">
        <v>79</v>
      </c>
      <c r="B155" s="34">
        <v>85</v>
      </c>
      <c r="C155" s="35">
        <f t="shared" si="24"/>
        <v>1105</v>
      </c>
      <c r="D155" s="35">
        <f t="shared" si="25"/>
        <v>153</v>
      </c>
      <c r="E155" s="36">
        <v>8.15</v>
      </c>
      <c r="F155" s="37">
        <f t="shared" si="28"/>
        <v>8.74</v>
      </c>
      <c r="G155" s="36">
        <f t="shared" si="26"/>
        <v>742.9</v>
      </c>
      <c r="H155" s="36">
        <f t="shared" si="27"/>
        <v>515.1</v>
      </c>
    </row>
    <row r="156" s="2" customFormat="1" spans="1:8">
      <c r="A156" s="43" t="s">
        <v>80</v>
      </c>
      <c r="B156" s="34">
        <v>70.6</v>
      </c>
      <c r="C156" s="35">
        <f t="shared" si="24"/>
        <v>917.8</v>
      </c>
      <c r="D156" s="35">
        <f t="shared" si="25"/>
        <v>127.08</v>
      </c>
      <c r="E156" s="36">
        <v>8.58</v>
      </c>
      <c r="F156" s="37">
        <f t="shared" si="28"/>
        <v>9.2</v>
      </c>
      <c r="G156" s="36">
        <f t="shared" si="26"/>
        <v>649.52</v>
      </c>
      <c r="H156" s="36">
        <f t="shared" si="27"/>
        <v>395.36</v>
      </c>
    </row>
    <row r="157" s="2" customFormat="1" spans="1:8">
      <c r="A157" s="43" t="s">
        <v>81</v>
      </c>
      <c r="B157" s="34">
        <v>58.3</v>
      </c>
      <c r="C157" s="35">
        <f t="shared" si="24"/>
        <v>757.9</v>
      </c>
      <c r="D157" s="35">
        <f t="shared" si="25"/>
        <v>104.94</v>
      </c>
      <c r="E157" s="36">
        <v>7.99</v>
      </c>
      <c r="F157" s="37">
        <f t="shared" si="28"/>
        <v>8.57</v>
      </c>
      <c r="G157" s="36">
        <f t="shared" si="26"/>
        <v>499.63</v>
      </c>
      <c r="H157" s="36">
        <f t="shared" si="27"/>
        <v>363.21</v>
      </c>
    </row>
    <row r="158" s="2" customFormat="1" spans="1:8">
      <c r="A158" s="43" t="s">
        <v>82</v>
      </c>
      <c r="B158" s="34">
        <v>69</v>
      </c>
      <c r="C158" s="35">
        <f t="shared" si="24"/>
        <v>897</v>
      </c>
      <c r="D158" s="35">
        <f t="shared" si="25"/>
        <v>124.2</v>
      </c>
      <c r="E158" s="36">
        <v>7.2</v>
      </c>
      <c r="F158" s="37">
        <f t="shared" si="28"/>
        <v>7.72</v>
      </c>
      <c r="G158" s="36">
        <f t="shared" si="26"/>
        <v>532.68</v>
      </c>
      <c r="H158" s="36">
        <f t="shared" si="27"/>
        <v>488.52</v>
      </c>
    </row>
    <row r="159" s="2" customFormat="1" spans="1:8">
      <c r="A159" s="43" t="s">
        <v>83</v>
      </c>
      <c r="B159" s="34">
        <v>61.3</v>
      </c>
      <c r="C159" s="35">
        <f t="shared" si="24"/>
        <v>796.9</v>
      </c>
      <c r="D159" s="35">
        <f t="shared" si="25"/>
        <v>110.34</v>
      </c>
      <c r="E159" s="36">
        <v>8.68</v>
      </c>
      <c r="F159" s="37">
        <f t="shared" si="28"/>
        <v>9.31</v>
      </c>
      <c r="G159" s="36">
        <f t="shared" si="26"/>
        <v>570.7</v>
      </c>
      <c r="H159" s="36">
        <f t="shared" si="27"/>
        <v>336.54</v>
      </c>
    </row>
    <row r="160" s="2" customFormat="1" spans="1:8">
      <c r="A160" s="43" t="s">
        <v>84</v>
      </c>
      <c r="B160" s="34">
        <v>49.6</v>
      </c>
      <c r="C160" s="35">
        <f t="shared" si="24"/>
        <v>644.8</v>
      </c>
      <c r="D160" s="35">
        <f t="shared" si="25"/>
        <v>89.28</v>
      </c>
      <c r="E160" s="36">
        <v>8.52</v>
      </c>
      <c r="F160" s="37">
        <f t="shared" si="28"/>
        <v>9.14</v>
      </c>
      <c r="G160" s="36">
        <f t="shared" si="26"/>
        <v>453.34</v>
      </c>
      <c r="H160" s="36">
        <f t="shared" si="27"/>
        <v>280.74</v>
      </c>
    </row>
    <row r="161" s="2" customFormat="1" spans="1:8">
      <c r="A161" s="43" t="s">
        <v>85</v>
      </c>
      <c r="B161" s="34">
        <v>41.6</v>
      </c>
      <c r="C161" s="35">
        <f t="shared" si="24"/>
        <v>540.8</v>
      </c>
      <c r="D161" s="35">
        <f t="shared" si="25"/>
        <v>74.88</v>
      </c>
      <c r="E161" s="36">
        <v>8.54</v>
      </c>
      <c r="F161" s="37">
        <f t="shared" si="28"/>
        <v>9.16</v>
      </c>
      <c r="G161" s="36">
        <f t="shared" si="26"/>
        <v>381.06</v>
      </c>
      <c r="H161" s="36">
        <f t="shared" si="27"/>
        <v>234.62</v>
      </c>
    </row>
    <row r="162" s="2" customFormat="1" spans="1:8">
      <c r="A162" s="43" t="s">
        <v>86</v>
      </c>
      <c r="B162" s="34">
        <v>21.4</v>
      </c>
      <c r="C162" s="35">
        <f t="shared" si="24"/>
        <v>278.2</v>
      </c>
      <c r="D162" s="35">
        <f t="shared" si="25"/>
        <v>38.52</v>
      </c>
      <c r="E162" s="36">
        <v>5.76</v>
      </c>
      <c r="F162" s="37">
        <f t="shared" si="28"/>
        <v>6.18</v>
      </c>
      <c r="G162" s="36">
        <f t="shared" si="26"/>
        <v>132.25</v>
      </c>
      <c r="H162" s="36">
        <f t="shared" si="27"/>
        <v>184.47</v>
      </c>
    </row>
    <row r="163" s="2" customFormat="1" spans="1:8">
      <c r="A163" s="43" t="s">
        <v>87</v>
      </c>
      <c r="B163" s="34">
        <v>86.1</v>
      </c>
      <c r="C163" s="35">
        <f t="shared" si="24"/>
        <v>1119.3</v>
      </c>
      <c r="D163" s="35">
        <f t="shared" si="25"/>
        <v>154.98</v>
      </c>
      <c r="E163" s="36">
        <v>8.41</v>
      </c>
      <c r="F163" s="37">
        <f t="shared" si="28"/>
        <v>9.02</v>
      </c>
      <c r="G163" s="36">
        <f t="shared" si="26"/>
        <v>776.62</v>
      </c>
      <c r="H163" s="36">
        <f t="shared" si="27"/>
        <v>497.66</v>
      </c>
    </row>
    <row r="164" s="2" customFormat="1" spans="1:8">
      <c r="A164" s="43" t="s">
        <v>88</v>
      </c>
      <c r="B164" s="34">
        <v>52.4</v>
      </c>
      <c r="C164" s="35">
        <f t="shared" si="24"/>
        <v>681.2</v>
      </c>
      <c r="D164" s="35">
        <f t="shared" si="25"/>
        <v>94.32</v>
      </c>
      <c r="E164" s="36">
        <v>8.52</v>
      </c>
      <c r="F164" s="37">
        <f t="shared" si="28"/>
        <v>9.14</v>
      </c>
      <c r="G164" s="36">
        <f t="shared" si="26"/>
        <v>478.94</v>
      </c>
      <c r="H164" s="36">
        <f t="shared" si="27"/>
        <v>296.58</v>
      </c>
    </row>
    <row r="165" s="2" customFormat="1" spans="1:8">
      <c r="A165" s="43" t="s">
        <v>89</v>
      </c>
      <c r="B165" s="34">
        <v>48.3</v>
      </c>
      <c r="C165" s="35">
        <f t="shared" si="24"/>
        <v>627.9</v>
      </c>
      <c r="D165" s="35">
        <f t="shared" si="25"/>
        <v>86.94</v>
      </c>
      <c r="E165" s="36">
        <v>8.13</v>
      </c>
      <c r="F165" s="37">
        <f t="shared" si="28"/>
        <v>8.72</v>
      </c>
      <c r="G165" s="36">
        <f t="shared" si="26"/>
        <v>421.18</v>
      </c>
      <c r="H165" s="36">
        <f t="shared" si="27"/>
        <v>293.66</v>
      </c>
    </row>
    <row r="166" s="2" customFormat="1" spans="1:8">
      <c r="A166" s="43" t="s">
        <v>90</v>
      </c>
      <c r="B166" s="34">
        <v>58.9</v>
      </c>
      <c r="C166" s="35">
        <f t="shared" si="24"/>
        <v>765.7</v>
      </c>
      <c r="D166" s="35">
        <f t="shared" si="25"/>
        <v>106.02</v>
      </c>
      <c r="E166" s="36">
        <v>8.24</v>
      </c>
      <c r="F166" s="37">
        <f t="shared" si="28"/>
        <v>8.84</v>
      </c>
      <c r="G166" s="36">
        <f t="shared" si="26"/>
        <v>520.68</v>
      </c>
      <c r="H166" s="36">
        <f t="shared" si="27"/>
        <v>351.04</v>
      </c>
    </row>
    <row r="167" s="2" customFormat="1" spans="1:8">
      <c r="A167" s="43" t="s">
        <v>91</v>
      </c>
      <c r="B167" s="34">
        <v>115.4</v>
      </c>
      <c r="C167" s="35">
        <f t="shared" si="24"/>
        <v>1500.2</v>
      </c>
      <c r="D167" s="35">
        <f t="shared" si="25"/>
        <v>207.72</v>
      </c>
      <c r="E167" s="36">
        <v>8.82</v>
      </c>
      <c r="F167" s="37">
        <f t="shared" si="28"/>
        <v>9.46</v>
      </c>
      <c r="G167" s="36">
        <f t="shared" si="26"/>
        <v>1091.68</v>
      </c>
      <c r="H167" s="36">
        <f t="shared" si="27"/>
        <v>616.24</v>
      </c>
    </row>
    <row r="168" s="2" customFormat="1" spans="1:8">
      <c r="A168" s="43" t="s">
        <v>92</v>
      </c>
      <c r="B168" s="34">
        <v>63.3</v>
      </c>
      <c r="C168" s="35">
        <f t="shared" si="24"/>
        <v>822.9</v>
      </c>
      <c r="D168" s="35">
        <f t="shared" si="25"/>
        <v>113.94</v>
      </c>
      <c r="E168" s="36">
        <v>8.66</v>
      </c>
      <c r="F168" s="37">
        <f t="shared" si="28"/>
        <v>9.29</v>
      </c>
      <c r="G168" s="36">
        <f t="shared" si="26"/>
        <v>588.06</v>
      </c>
      <c r="H168" s="36">
        <f t="shared" si="27"/>
        <v>348.78</v>
      </c>
    </row>
    <row r="169" s="2" customFormat="1" spans="1:8">
      <c r="A169" s="43" t="s">
        <v>93</v>
      </c>
      <c r="B169" s="34">
        <v>45.6</v>
      </c>
      <c r="C169" s="35">
        <f t="shared" si="24"/>
        <v>592.8</v>
      </c>
      <c r="D169" s="35">
        <f t="shared" si="25"/>
        <v>82.08</v>
      </c>
      <c r="E169" s="36">
        <v>7.01</v>
      </c>
      <c r="F169" s="37">
        <f t="shared" si="28"/>
        <v>7.52</v>
      </c>
      <c r="G169" s="36">
        <f t="shared" si="26"/>
        <v>342.91</v>
      </c>
      <c r="H169" s="36">
        <f t="shared" si="27"/>
        <v>331.97</v>
      </c>
    </row>
    <row r="170" s="2" customFormat="1" spans="1:8">
      <c r="A170" s="43" t="s">
        <v>94</v>
      </c>
      <c r="B170" s="34">
        <v>33.1</v>
      </c>
      <c r="C170" s="35">
        <f t="shared" si="24"/>
        <v>430.3</v>
      </c>
      <c r="D170" s="35">
        <f t="shared" si="25"/>
        <v>59.58</v>
      </c>
      <c r="E170" s="36">
        <v>8.41</v>
      </c>
      <c r="F170" s="37">
        <f t="shared" si="28"/>
        <v>9.02</v>
      </c>
      <c r="G170" s="36">
        <f t="shared" si="26"/>
        <v>298.56</v>
      </c>
      <c r="H170" s="36">
        <f t="shared" si="27"/>
        <v>191.32</v>
      </c>
    </row>
    <row r="171" s="2" customFormat="1" spans="1:8">
      <c r="A171" s="43" t="s">
        <v>95</v>
      </c>
      <c r="B171" s="34">
        <v>42.9</v>
      </c>
      <c r="C171" s="35">
        <f t="shared" si="24"/>
        <v>557.7</v>
      </c>
      <c r="D171" s="35">
        <f t="shared" si="25"/>
        <v>77.22</v>
      </c>
      <c r="E171" s="36">
        <v>8.96</v>
      </c>
      <c r="F171" s="37">
        <f t="shared" si="28"/>
        <v>9.61</v>
      </c>
      <c r="G171" s="36">
        <f t="shared" si="26"/>
        <v>412.27</v>
      </c>
      <c r="H171" s="36">
        <f t="shared" si="27"/>
        <v>222.65</v>
      </c>
    </row>
    <row r="172" s="2" customFormat="1" spans="1:8">
      <c r="A172" s="43" t="s">
        <v>96</v>
      </c>
      <c r="B172" s="34">
        <v>30.7</v>
      </c>
      <c r="C172" s="35">
        <f t="shared" si="24"/>
        <v>399.1</v>
      </c>
      <c r="D172" s="35">
        <f t="shared" si="25"/>
        <v>55.26</v>
      </c>
      <c r="E172" s="36">
        <v>8.96</v>
      </c>
      <c r="F172" s="37">
        <f t="shared" si="28"/>
        <v>9.61</v>
      </c>
      <c r="G172" s="36">
        <f t="shared" si="26"/>
        <v>295.03</v>
      </c>
      <c r="H172" s="36">
        <f t="shared" si="27"/>
        <v>159.33</v>
      </c>
    </row>
    <row r="173" s="2" customFormat="1" spans="1:8">
      <c r="A173" s="43" t="s">
        <v>97</v>
      </c>
      <c r="B173" s="34">
        <v>20.5</v>
      </c>
      <c r="C173" s="35">
        <f t="shared" si="24"/>
        <v>266.5</v>
      </c>
      <c r="D173" s="35">
        <f t="shared" si="25"/>
        <v>36.9</v>
      </c>
      <c r="E173" s="36">
        <v>5.81</v>
      </c>
      <c r="F173" s="37">
        <f t="shared" si="28"/>
        <v>6.23</v>
      </c>
      <c r="G173" s="36">
        <f t="shared" si="26"/>
        <v>127.72</v>
      </c>
      <c r="H173" s="36">
        <f t="shared" si="27"/>
        <v>175.68</v>
      </c>
    </row>
    <row r="174" s="2" customFormat="1" spans="1:8">
      <c r="A174" s="43" t="s">
        <v>98</v>
      </c>
      <c r="B174" s="34">
        <v>13.9</v>
      </c>
      <c r="C174" s="35">
        <f t="shared" si="24"/>
        <v>180.7</v>
      </c>
      <c r="D174" s="35">
        <f t="shared" si="25"/>
        <v>25.02</v>
      </c>
      <c r="E174" s="36">
        <v>8.03</v>
      </c>
      <c r="F174" s="37">
        <f t="shared" si="28"/>
        <v>8.61</v>
      </c>
      <c r="G174" s="36">
        <f t="shared" si="26"/>
        <v>119.68</v>
      </c>
      <c r="H174" s="36">
        <f t="shared" si="27"/>
        <v>86.04</v>
      </c>
    </row>
    <row r="175" s="2" customFormat="1" spans="1:8">
      <c r="A175" s="43" t="s">
        <v>99</v>
      </c>
      <c r="B175" s="34">
        <v>19</v>
      </c>
      <c r="C175" s="35">
        <f t="shared" si="24"/>
        <v>247</v>
      </c>
      <c r="D175" s="35">
        <f t="shared" si="25"/>
        <v>34.2</v>
      </c>
      <c r="E175" s="36">
        <v>8.96</v>
      </c>
      <c r="F175" s="37">
        <f t="shared" si="28"/>
        <v>9.61</v>
      </c>
      <c r="G175" s="36">
        <f t="shared" si="26"/>
        <v>182.59</v>
      </c>
      <c r="H175" s="36">
        <f t="shared" si="27"/>
        <v>98.61</v>
      </c>
    </row>
    <row r="176" s="2" customFormat="1" spans="1:8">
      <c r="A176" s="43" t="s">
        <v>100</v>
      </c>
      <c r="B176" s="34">
        <v>93.8</v>
      </c>
      <c r="C176" s="35">
        <f t="shared" si="24"/>
        <v>1219.4</v>
      </c>
      <c r="D176" s="35">
        <f t="shared" si="25"/>
        <v>168.84</v>
      </c>
      <c r="E176" s="36">
        <v>8.68</v>
      </c>
      <c r="F176" s="37">
        <f t="shared" si="28"/>
        <v>9.31</v>
      </c>
      <c r="G176" s="36">
        <f t="shared" si="26"/>
        <v>873.28</v>
      </c>
      <c r="H176" s="36">
        <f t="shared" si="27"/>
        <v>514.96</v>
      </c>
    </row>
    <row r="177" s="2" customFormat="1" spans="1:8">
      <c r="A177" s="43" t="s">
        <v>101</v>
      </c>
      <c r="B177" s="34">
        <v>93.4</v>
      </c>
      <c r="C177" s="35">
        <f t="shared" si="24"/>
        <v>1214.2</v>
      </c>
      <c r="D177" s="35">
        <f t="shared" si="25"/>
        <v>168.12</v>
      </c>
      <c r="E177" s="36">
        <v>8.86</v>
      </c>
      <c r="F177" s="37">
        <f t="shared" si="28"/>
        <v>9.5</v>
      </c>
      <c r="G177" s="36">
        <f t="shared" si="26"/>
        <v>887.3</v>
      </c>
      <c r="H177" s="36">
        <f t="shared" si="27"/>
        <v>495.02</v>
      </c>
    </row>
    <row r="178" s="2" customFormat="1" spans="1:8">
      <c r="A178" s="43" t="s">
        <v>102</v>
      </c>
      <c r="B178" s="34">
        <v>73.5</v>
      </c>
      <c r="C178" s="35">
        <f t="shared" si="24"/>
        <v>955.5</v>
      </c>
      <c r="D178" s="35">
        <f t="shared" si="25"/>
        <v>132.3</v>
      </c>
      <c r="E178" s="36">
        <v>8.79</v>
      </c>
      <c r="F178" s="37">
        <f t="shared" si="28"/>
        <v>9.43</v>
      </c>
      <c r="G178" s="36">
        <f t="shared" si="26"/>
        <v>693.11</v>
      </c>
      <c r="H178" s="36">
        <f t="shared" si="27"/>
        <v>394.69</v>
      </c>
    </row>
    <row r="179" s="2" customFormat="1" spans="1:8">
      <c r="A179" s="43" t="s">
        <v>103</v>
      </c>
      <c r="B179" s="34">
        <v>53.9</v>
      </c>
      <c r="C179" s="35">
        <f t="shared" si="24"/>
        <v>700.7</v>
      </c>
      <c r="D179" s="35">
        <f t="shared" si="25"/>
        <v>97.02</v>
      </c>
      <c r="E179" s="36">
        <v>9.52</v>
      </c>
      <c r="F179" s="37">
        <f t="shared" si="28"/>
        <v>10.21</v>
      </c>
      <c r="G179" s="36">
        <f t="shared" si="26"/>
        <v>550.32</v>
      </c>
      <c r="H179" s="36">
        <f t="shared" si="27"/>
        <v>247.4</v>
      </c>
    </row>
    <row r="180" s="2" customFormat="1" spans="1:8">
      <c r="A180" s="43" t="s">
        <v>104</v>
      </c>
      <c r="B180" s="34">
        <v>57.7</v>
      </c>
      <c r="C180" s="35">
        <f t="shared" si="24"/>
        <v>750.1</v>
      </c>
      <c r="D180" s="35">
        <f t="shared" si="25"/>
        <v>103.86</v>
      </c>
      <c r="E180" s="36">
        <v>9.21</v>
      </c>
      <c r="F180" s="37">
        <f t="shared" si="28"/>
        <v>9.88</v>
      </c>
      <c r="G180" s="36">
        <f t="shared" si="26"/>
        <v>570.08</v>
      </c>
      <c r="H180" s="36">
        <f t="shared" si="27"/>
        <v>283.88</v>
      </c>
    </row>
    <row r="181" s="2" customFormat="1" spans="1:8">
      <c r="A181" s="43" t="s">
        <v>105</v>
      </c>
      <c r="B181" s="34">
        <v>75.2</v>
      </c>
      <c r="C181" s="35">
        <f t="shared" si="24"/>
        <v>977.6</v>
      </c>
      <c r="D181" s="35">
        <f t="shared" si="25"/>
        <v>135.36</v>
      </c>
      <c r="E181" s="36">
        <v>9.52</v>
      </c>
      <c r="F181" s="37">
        <f t="shared" si="28"/>
        <v>10.21</v>
      </c>
      <c r="G181" s="36">
        <f t="shared" si="26"/>
        <v>767.79</v>
      </c>
      <c r="H181" s="36">
        <f t="shared" si="27"/>
        <v>345.17</v>
      </c>
    </row>
    <row r="182" s="2" customFormat="1" spans="1:8">
      <c r="A182" s="43" t="s">
        <v>106</v>
      </c>
      <c r="B182" s="34">
        <v>42.2</v>
      </c>
      <c r="C182" s="35">
        <f t="shared" si="24"/>
        <v>548.6</v>
      </c>
      <c r="D182" s="35">
        <f t="shared" si="25"/>
        <v>75.96</v>
      </c>
      <c r="E182" s="36">
        <v>7.6</v>
      </c>
      <c r="F182" s="37">
        <f t="shared" si="28"/>
        <v>8.15</v>
      </c>
      <c r="G182" s="36">
        <f t="shared" si="26"/>
        <v>343.93</v>
      </c>
      <c r="H182" s="36">
        <f t="shared" si="27"/>
        <v>280.63</v>
      </c>
    </row>
    <row r="183" s="2" customFormat="1" spans="1:8">
      <c r="A183" s="43" t="s">
        <v>107</v>
      </c>
      <c r="B183" s="34">
        <v>34.5</v>
      </c>
      <c r="C183" s="35">
        <f t="shared" si="24"/>
        <v>448.5</v>
      </c>
      <c r="D183" s="35">
        <f t="shared" si="25"/>
        <v>62.1</v>
      </c>
      <c r="E183" s="36">
        <v>7.74</v>
      </c>
      <c r="F183" s="37">
        <f t="shared" si="28"/>
        <v>8.3</v>
      </c>
      <c r="G183" s="36">
        <f t="shared" si="26"/>
        <v>286.35</v>
      </c>
      <c r="H183" s="36">
        <f t="shared" si="27"/>
        <v>224.25</v>
      </c>
    </row>
    <row r="184" s="2" customFormat="1" spans="1:8">
      <c r="A184" s="43" t="s">
        <v>108</v>
      </c>
      <c r="B184" s="34">
        <v>41.5</v>
      </c>
      <c r="C184" s="35">
        <f t="shared" si="24"/>
        <v>539.5</v>
      </c>
      <c r="D184" s="35">
        <f t="shared" si="25"/>
        <v>74.7</v>
      </c>
      <c r="E184" s="36">
        <v>7.85</v>
      </c>
      <c r="F184" s="37">
        <f t="shared" si="28"/>
        <v>8.42</v>
      </c>
      <c r="G184" s="36">
        <f t="shared" si="26"/>
        <v>349.43</v>
      </c>
      <c r="H184" s="36">
        <f t="shared" si="27"/>
        <v>264.77</v>
      </c>
    </row>
    <row r="185" s="2" customFormat="1" spans="1:8">
      <c r="A185" s="43" t="s">
        <v>109</v>
      </c>
      <c r="B185" s="34">
        <v>39</v>
      </c>
      <c r="C185" s="35">
        <f t="shared" si="24"/>
        <v>507</v>
      </c>
      <c r="D185" s="35">
        <f t="shared" si="25"/>
        <v>70.2</v>
      </c>
      <c r="E185" s="36">
        <v>10.45</v>
      </c>
      <c r="F185" s="37">
        <f t="shared" si="28"/>
        <v>11.21</v>
      </c>
      <c r="G185" s="36">
        <f t="shared" si="26"/>
        <v>437.19</v>
      </c>
      <c r="H185" s="36">
        <f t="shared" si="27"/>
        <v>140.01</v>
      </c>
    </row>
    <row r="186" s="2" customFormat="1" spans="1:8">
      <c r="A186" s="43" t="s">
        <v>110</v>
      </c>
      <c r="B186" s="34">
        <v>37.5</v>
      </c>
      <c r="C186" s="35">
        <f t="shared" si="24"/>
        <v>487.5</v>
      </c>
      <c r="D186" s="35">
        <f t="shared" si="25"/>
        <v>67.5</v>
      </c>
      <c r="E186" s="36">
        <v>5.48</v>
      </c>
      <c r="F186" s="37">
        <f t="shared" si="28"/>
        <v>5.88</v>
      </c>
      <c r="G186" s="36">
        <f t="shared" si="26"/>
        <v>220.5</v>
      </c>
      <c r="H186" s="36">
        <f t="shared" si="27"/>
        <v>334.5</v>
      </c>
    </row>
    <row r="187" s="2" customFormat="1" spans="1:8">
      <c r="A187" s="43" t="s">
        <v>111</v>
      </c>
      <c r="B187" s="34">
        <v>33.4</v>
      </c>
      <c r="C187" s="35">
        <f t="shared" si="24"/>
        <v>434.2</v>
      </c>
      <c r="D187" s="35">
        <f t="shared" si="25"/>
        <v>60.12</v>
      </c>
      <c r="E187" s="36">
        <v>5.62</v>
      </c>
      <c r="F187" s="37">
        <f t="shared" si="28"/>
        <v>6.03</v>
      </c>
      <c r="G187" s="36">
        <f t="shared" si="26"/>
        <v>201.4</v>
      </c>
      <c r="H187" s="36">
        <f t="shared" si="27"/>
        <v>292.92</v>
      </c>
    </row>
    <row r="188" s="2" customFormat="1" spans="1:8">
      <c r="A188" s="43" t="s">
        <v>112</v>
      </c>
      <c r="B188" s="34">
        <v>25.7</v>
      </c>
      <c r="C188" s="35">
        <f t="shared" si="24"/>
        <v>334.1</v>
      </c>
      <c r="D188" s="35">
        <f t="shared" si="25"/>
        <v>46.26</v>
      </c>
      <c r="E188" s="36">
        <v>5.26</v>
      </c>
      <c r="F188" s="37">
        <f t="shared" si="28"/>
        <v>5.64</v>
      </c>
      <c r="G188" s="36">
        <f t="shared" si="26"/>
        <v>144.95</v>
      </c>
      <c r="H188" s="36">
        <f t="shared" si="27"/>
        <v>235.41</v>
      </c>
    </row>
    <row r="189" s="2" customFormat="1" spans="1:8">
      <c r="A189" s="43" t="s">
        <v>113</v>
      </c>
      <c r="B189" s="34">
        <v>78.5</v>
      </c>
      <c r="C189" s="35">
        <f t="shared" si="24"/>
        <v>1020.5</v>
      </c>
      <c r="D189" s="35">
        <f t="shared" si="25"/>
        <v>141.3</v>
      </c>
      <c r="E189" s="36">
        <v>7.89</v>
      </c>
      <c r="F189" s="37">
        <f t="shared" si="28"/>
        <v>8.46</v>
      </c>
      <c r="G189" s="36">
        <f t="shared" si="26"/>
        <v>664.11</v>
      </c>
      <c r="H189" s="36">
        <f t="shared" si="27"/>
        <v>497.69</v>
      </c>
    </row>
    <row r="190" s="2" customFormat="1" spans="1:8">
      <c r="A190" s="43" t="s">
        <v>114</v>
      </c>
      <c r="B190" s="34">
        <v>28.1</v>
      </c>
      <c r="C190" s="35">
        <f t="shared" si="24"/>
        <v>365.3</v>
      </c>
      <c r="D190" s="35">
        <f t="shared" si="25"/>
        <v>50.58</v>
      </c>
      <c r="E190" s="36">
        <v>7.2</v>
      </c>
      <c r="F190" s="37">
        <f t="shared" si="28"/>
        <v>7.72</v>
      </c>
      <c r="G190" s="36">
        <f t="shared" si="26"/>
        <v>216.93</v>
      </c>
      <c r="H190" s="36">
        <f t="shared" si="27"/>
        <v>198.95</v>
      </c>
    </row>
    <row r="191" s="2" customFormat="1" spans="1:8">
      <c r="A191" s="43" t="s">
        <v>115</v>
      </c>
      <c r="B191" s="34">
        <v>70.6</v>
      </c>
      <c r="C191" s="35">
        <f t="shared" si="24"/>
        <v>917.8</v>
      </c>
      <c r="D191" s="35">
        <f t="shared" si="25"/>
        <v>127.08</v>
      </c>
      <c r="E191" s="36">
        <v>8.41</v>
      </c>
      <c r="F191" s="37">
        <f t="shared" si="28"/>
        <v>9.02</v>
      </c>
      <c r="G191" s="36">
        <f t="shared" si="26"/>
        <v>636.81</v>
      </c>
      <c r="H191" s="36">
        <f t="shared" si="27"/>
        <v>408.07</v>
      </c>
    </row>
    <row r="192" s="2" customFormat="1" spans="1:8">
      <c r="A192" s="43" t="s">
        <v>116</v>
      </c>
      <c r="B192" s="34">
        <v>58.6</v>
      </c>
      <c r="C192" s="35">
        <f t="shared" si="24"/>
        <v>761.8</v>
      </c>
      <c r="D192" s="35">
        <f t="shared" si="25"/>
        <v>105.48</v>
      </c>
      <c r="E192" s="36">
        <v>8.02</v>
      </c>
      <c r="F192" s="37">
        <f t="shared" si="28"/>
        <v>8.6</v>
      </c>
      <c r="G192" s="36">
        <f t="shared" si="26"/>
        <v>503.96</v>
      </c>
      <c r="H192" s="36">
        <f t="shared" si="27"/>
        <v>363.32</v>
      </c>
    </row>
    <row r="193" s="2" customFormat="1" spans="1:8">
      <c r="A193" s="43" t="s">
        <v>117</v>
      </c>
      <c r="B193" s="34">
        <v>89.3</v>
      </c>
      <c r="C193" s="35">
        <f t="shared" si="24"/>
        <v>1160.9</v>
      </c>
      <c r="D193" s="35">
        <f t="shared" si="25"/>
        <v>160.74</v>
      </c>
      <c r="E193" s="36">
        <v>8.41</v>
      </c>
      <c r="F193" s="37">
        <f t="shared" si="28"/>
        <v>9.02</v>
      </c>
      <c r="G193" s="36">
        <f t="shared" si="26"/>
        <v>805.49</v>
      </c>
      <c r="H193" s="36">
        <f t="shared" si="27"/>
        <v>516.15</v>
      </c>
    </row>
    <row r="194" s="2" customFormat="1" spans="1:8">
      <c r="A194" s="43" t="s">
        <v>118</v>
      </c>
      <c r="B194" s="34">
        <v>111.6</v>
      </c>
      <c r="C194" s="35">
        <f t="shared" si="24"/>
        <v>1450.8</v>
      </c>
      <c r="D194" s="35">
        <f t="shared" si="25"/>
        <v>200.88</v>
      </c>
      <c r="E194" s="36">
        <v>9.07</v>
      </c>
      <c r="F194" s="37">
        <f t="shared" si="28"/>
        <v>9.73</v>
      </c>
      <c r="G194" s="36">
        <f t="shared" si="26"/>
        <v>1085.87</v>
      </c>
      <c r="H194" s="36">
        <f t="shared" si="27"/>
        <v>565.81</v>
      </c>
    </row>
    <row r="195" s="2" customFormat="1" spans="1:8">
      <c r="A195" s="43" t="s">
        <v>119</v>
      </c>
      <c r="B195" s="34">
        <v>102.3</v>
      </c>
      <c r="C195" s="35">
        <f t="shared" si="24"/>
        <v>1329.9</v>
      </c>
      <c r="D195" s="35">
        <f t="shared" si="25"/>
        <v>184.14</v>
      </c>
      <c r="E195" s="36">
        <v>7.75</v>
      </c>
      <c r="F195" s="37">
        <f t="shared" si="28"/>
        <v>8.31</v>
      </c>
      <c r="G195" s="36">
        <f t="shared" si="26"/>
        <v>850.11</v>
      </c>
      <c r="H195" s="36">
        <f t="shared" si="27"/>
        <v>663.93</v>
      </c>
    </row>
    <row r="196" s="2" customFormat="1" spans="1:8">
      <c r="A196" s="43" t="s">
        <v>120</v>
      </c>
      <c r="B196" s="34">
        <v>42.4</v>
      </c>
      <c r="C196" s="35">
        <f t="shared" si="24"/>
        <v>551.2</v>
      </c>
      <c r="D196" s="35">
        <f t="shared" si="25"/>
        <v>76.32</v>
      </c>
      <c r="E196" s="36">
        <v>8.54</v>
      </c>
      <c r="F196" s="37">
        <f t="shared" si="28"/>
        <v>9.16</v>
      </c>
      <c r="G196" s="36">
        <f t="shared" si="26"/>
        <v>388.38</v>
      </c>
      <c r="H196" s="36">
        <f t="shared" si="27"/>
        <v>239.14</v>
      </c>
    </row>
    <row r="197" s="2" customFormat="1" spans="1:8">
      <c r="A197" s="43" t="s">
        <v>121</v>
      </c>
      <c r="B197" s="34">
        <v>44.9</v>
      </c>
      <c r="C197" s="35">
        <f t="shared" si="24"/>
        <v>583.7</v>
      </c>
      <c r="D197" s="35">
        <f t="shared" si="25"/>
        <v>80.82</v>
      </c>
      <c r="E197" s="36">
        <v>8.66</v>
      </c>
      <c r="F197" s="37">
        <f t="shared" si="28"/>
        <v>9.29</v>
      </c>
      <c r="G197" s="36">
        <f t="shared" si="26"/>
        <v>417.12</v>
      </c>
      <c r="H197" s="36">
        <f t="shared" si="27"/>
        <v>247.4</v>
      </c>
    </row>
    <row r="198" s="2" customFormat="1" spans="1:8">
      <c r="A198" s="43" t="s">
        <v>122</v>
      </c>
      <c r="B198" s="34">
        <v>81.2</v>
      </c>
      <c r="C198" s="35">
        <f t="shared" si="24"/>
        <v>1055.6</v>
      </c>
      <c r="D198" s="35">
        <f t="shared" si="25"/>
        <v>146.16</v>
      </c>
      <c r="E198" s="36">
        <v>8.79</v>
      </c>
      <c r="F198" s="37">
        <f t="shared" si="28"/>
        <v>9.43</v>
      </c>
      <c r="G198" s="36">
        <f t="shared" si="26"/>
        <v>765.72</v>
      </c>
      <c r="H198" s="36">
        <f t="shared" si="27"/>
        <v>436.04</v>
      </c>
    </row>
    <row r="199" s="2" customFormat="1" spans="1:8">
      <c r="A199" s="43" t="s">
        <v>123</v>
      </c>
      <c r="B199" s="34">
        <v>60.6</v>
      </c>
      <c r="C199" s="35">
        <f t="shared" si="24"/>
        <v>787.8</v>
      </c>
      <c r="D199" s="35">
        <f t="shared" si="25"/>
        <v>109.08</v>
      </c>
      <c r="E199" s="36">
        <v>9</v>
      </c>
      <c r="F199" s="37">
        <f t="shared" si="28"/>
        <v>9.65</v>
      </c>
      <c r="G199" s="36">
        <f t="shared" si="26"/>
        <v>584.79</v>
      </c>
      <c r="H199" s="36">
        <f t="shared" si="27"/>
        <v>312.09</v>
      </c>
    </row>
    <row r="200" s="2" customFormat="1" spans="1:8">
      <c r="A200" s="43" t="s">
        <v>124</v>
      </c>
      <c r="B200" s="34">
        <v>67.1</v>
      </c>
      <c r="C200" s="35">
        <f t="shared" si="24"/>
        <v>872.3</v>
      </c>
      <c r="D200" s="35">
        <f t="shared" si="25"/>
        <v>120.78</v>
      </c>
      <c r="E200" s="36">
        <v>8.68</v>
      </c>
      <c r="F200" s="37">
        <f t="shared" si="28"/>
        <v>9.31</v>
      </c>
      <c r="G200" s="36">
        <f t="shared" si="26"/>
        <v>624.7</v>
      </c>
      <c r="H200" s="36">
        <f t="shared" si="27"/>
        <v>368.38</v>
      </c>
    </row>
    <row r="201" s="2" customFormat="1" spans="1:8">
      <c r="A201" s="36" t="s">
        <v>125</v>
      </c>
      <c r="B201" s="34">
        <v>10.9</v>
      </c>
      <c r="C201" s="35">
        <f t="shared" si="24"/>
        <v>141.7</v>
      </c>
      <c r="D201" s="35">
        <f t="shared" si="25"/>
        <v>19.62</v>
      </c>
      <c r="E201" s="36">
        <v>6.21</v>
      </c>
      <c r="F201" s="37">
        <f t="shared" si="28"/>
        <v>6.66</v>
      </c>
      <c r="G201" s="36">
        <f t="shared" si="26"/>
        <v>72.59</v>
      </c>
      <c r="H201" s="36">
        <f t="shared" si="27"/>
        <v>88.73</v>
      </c>
    </row>
    <row r="202" s="2" customFormat="1" spans="1:8">
      <c r="A202" s="36" t="s">
        <v>126</v>
      </c>
      <c r="B202" s="34">
        <v>14.2</v>
      </c>
      <c r="C202" s="35">
        <f t="shared" si="24"/>
        <v>184.6</v>
      </c>
      <c r="D202" s="35">
        <f t="shared" si="25"/>
        <v>25.56</v>
      </c>
      <c r="E202" s="36">
        <v>5.66</v>
      </c>
      <c r="F202" s="37">
        <f t="shared" si="28"/>
        <v>6.07</v>
      </c>
      <c r="G202" s="36">
        <f t="shared" si="26"/>
        <v>86.19</v>
      </c>
      <c r="H202" s="36">
        <f t="shared" si="27"/>
        <v>123.97</v>
      </c>
    </row>
    <row r="203" s="2" customFormat="1" spans="1:8">
      <c r="A203" s="36" t="s">
        <v>127</v>
      </c>
      <c r="B203" s="34">
        <v>15</v>
      </c>
      <c r="C203" s="35">
        <f t="shared" ref="C203:C212" si="29">ROUND(B203*65*0.2,2)</f>
        <v>195</v>
      </c>
      <c r="D203" s="35">
        <f t="shared" ref="D203:D212" si="30">ROUND(B203*9*0.2,2)</f>
        <v>27</v>
      </c>
      <c r="E203" s="36">
        <v>5.95</v>
      </c>
      <c r="F203" s="37">
        <f t="shared" si="28"/>
        <v>6.38</v>
      </c>
      <c r="G203" s="36">
        <f t="shared" ref="G203:G212" si="31">ROUND(B203*F203,2)</f>
        <v>95.7</v>
      </c>
      <c r="H203" s="36">
        <f t="shared" ref="H203:H212" si="32">C203+D203-G203</f>
        <v>126.3</v>
      </c>
    </row>
    <row r="204" s="2" customFormat="1" spans="1:8">
      <c r="A204" s="36" t="s">
        <v>128</v>
      </c>
      <c r="B204" s="34">
        <v>5.8</v>
      </c>
      <c r="C204" s="35">
        <f t="shared" si="29"/>
        <v>75.4</v>
      </c>
      <c r="D204" s="35">
        <f t="shared" si="30"/>
        <v>10.44</v>
      </c>
      <c r="E204" s="36">
        <v>8.52</v>
      </c>
      <c r="F204" s="37">
        <f t="shared" si="28"/>
        <v>9.14</v>
      </c>
      <c r="G204" s="36">
        <f t="shared" si="31"/>
        <v>53.01</v>
      </c>
      <c r="H204" s="36">
        <f t="shared" si="32"/>
        <v>32.83</v>
      </c>
    </row>
    <row r="205" s="2" customFormat="1" spans="1:8">
      <c r="A205" s="36" t="s">
        <v>129</v>
      </c>
      <c r="B205" s="34">
        <v>32</v>
      </c>
      <c r="C205" s="35">
        <f t="shared" si="29"/>
        <v>416</v>
      </c>
      <c r="D205" s="35">
        <f t="shared" si="30"/>
        <v>57.6</v>
      </c>
      <c r="E205" s="36">
        <v>8.58</v>
      </c>
      <c r="F205" s="37">
        <f t="shared" ref="F205:F212" si="33">ROUND(E205*74/69,2)</f>
        <v>9.2</v>
      </c>
      <c r="G205" s="36">
        <f t="shared" si="31"/>
        <v>294.4</v>
      </c>
      <c r="H205" s="36">
        <f t="shared" si="32"/>
        <v>179.2</v>
      </c>
    </row>
    <row r="206" s="2" customFormat="1" spans="1:8">
      <c r="A206" s="36" t="s">
        <v>130</v>
      </c>
      <c r="B206" s="34">
        <v>12.7</v>
      </c>
      <c r="C206" s="35">
        <f t="shared" si="29"/>
        <v>165.1</v>
      </c>
      <c r="D206" s="35">
        <f t="shared" si="30"/>
        <v>22.86</v>
      </c>
      <c r="E206" s="36">
        <v>7.48</v>
      </c>
      <c r="F206" s="37">
        <f t="shared" si="33"/>
        <v>8.02</v>
      </c>
      <c r="G206" s="36">
        <f t="shared" si="31"/>
        <v>101.85</v>
      </c>
      <c r="H206" s="36">
        <f t="shared" si="32"/>
        <v>86.11</v>
      </c>
    </row>
    <row r="207" s="2" customFormat="1" spans="1:8">
      <c r="A207" s="43" t="s">
        <v>131</v>
      </c>
      <c r="B207" s="34">
        <v>119.9</v>
      </c>
      <c r="C207" s="35">
        <f t="shared" si="29"/>
        <v>1558.7</v>
      </c>
      <c r="D207" s="35">
        <f t="shared" si="30"/>
        <v>215.82</v>
      </c>
      <c r="E207" s="36">
        <v>9.11</v>
      </c>
      <c r="F207" s="37">
        <f t="shared" si="33"/>
        <v>9.77</v>
      </c>
      <c r="G207" s="36">
        <f t="shared" si="31"/>
        <v>1171.42</v>
      </c>
      <c r="H207" s="36">
        <f t="shared" si="32"/>
        <v>603.1</v>
      </c>
    </row>
    <row r="208" s="2" customFormat="1" spans="1:8">
      <c r="A208" s="43" t="s">
        <v>132</v>
      </c>
      <c r="B208" s="34">
        <v>31</v>
      </c>
      <c r="C208" s="35">
        <f t="shared" si="29"/>
        <v>403</v>
      </c>
      <c r="D208" s="35">
        <f t="shared" si="30"/>
        <v>55.8</v>
      </c>
      <c r="E208" s="36">
        <v>6.08</v>
      </c>
      <c r="F208" s="37">
        <f t="shared" si="33"/>
        <v>6.52</v>
      </c>
      <c r="G208" s="36">
        <f t="shared" si="31"/>
        <v>202.12</v>
      </c>
      <c r="H208" s="36">
        <f t="shared" si="32"/>
        <v>256.68</v>
      </c>
    </row>
    <row r="209" s="2" customFormat="1" spans="1:8">
      <c r="A209" s="43" t="s">
        <v>133</v>
      </c>
      <c r="B209" s="34">
        <v>14.9</v>
      </c>
      <c r="C209" s="35">
        <f t="shared" si="29"/>
        <v>193.7</v>
      </c>
      <c r="D209" s="35">
        <f t="shared" si="30"/>
        <v>26.82</v>
      </c>
      <c r="E209" s="36">
        <v>6.77</v>
      </c>
      <c r="F209" s="37">
        <f t="shared" si="33"/>
        <v>7.26</v>
      </c>
      <c r="G209" s="36">
        <f t="shared" si="31"/>
        <v>108.17</v>
      </c>
      <c r="H209" s="36">
        <f t="shared" si="32"/>
        <v>112.35</v>
      </c>
    </row>
    <row r="210" s="2" customFormat="1" spans="1:8">
      <c r="A210" s="43" t="s">
        <v>134</v>
      </c>
      <c r="B210" s="34">
        <v>16.9</v>
      </c>
      <c r="C210" s="35">
        <f t="shared" si="29"/>
        <v>219.7</v>
      </c>
      <c r="D210" s="35">
        <f t="shared" si="30"/>
        <v>30.42</v>
      </c>
      <c r="E210" s="36">
        <v>6.49</v>
      </c>
      <c r="F210" s="37">
        <f t="shared" si="33"/>
        <v>6.96</v>
      </c>
      <c r="G210" s="36">
        <f t="shared" si="31"/>
        <v>117.62</v>
      </c>
      <c r="H210" s="36">
        <f t="shared" si="32"/>
        <v>132.5</v>
      </c>
    </row>
    <row r="211" s="2" customFormat="1" spans="1:8">
      <c r="A211" s="43" t="s">
        <v>135</v>
      </c>
      <c r="B211" s="34">
        <v>107.9</v>
      </c>
      <c r="C211" s="35">
        <f t="shared" si="29"/>
        <v>1402.7</v>
      </c>
      <c r="D211" s="35">
        <f t="shared" si="30"/>
        <v>194.22</v>
      </c>
      <c r="E211" s="36">
        <v>8.13</v>
      </c>
      <c r="F211" s="37">
        <f t="shared" si="33"/>
        <v>8.72</v>
      </c>
      <c r="G211" s="36">
        <f t="shared" si="31"/>
        <v>940.89</v>
      </c>
      <c r="H211" s="36">
        <f t="shared" si="32"/>
        <v>656.03</v>
      </c>
    </row>
    <row r="212" s="2" customFormat="1" spans="1:8">
      <c r="A212" s="43" t="s">
        <v>136</v>
      </c>
      <c r="B212" s="34">
        <v>49.5</v>
      </c>
      <c r="C212" s="35">
        <f t="shared" si="29"/>
        <v>643.5</v>
      </c>
      <c r="D212" s="35">
        <f t="shared" si="30"/>
        <v>89.1</v>
      </c>
      <c r="E212" s="36">
        <v>7.88</v>
      </c>
      <c r="F212" s="37">
        <f t="shared" si="33"/>
        <v>8.45</v>
      </c>
      <c r="G212" s="36">
        <f t="shared" si="31"/>
        <v>418.28</v>
      </c>
      <c r="H212" s="36">
        <f t="shared" si="32"/>
        <v>314.32</v>
      </c>
    </row>
    <row r="213" s="2" customFormat="1" spans="2:8">
      <c r="B213" s="44"/>
      <c r="C213" s="13"/>
      <c r="D213" s="13"/>
      <c r="E213" s="13"/>
      <c r="F213" s="45"/>
      <c r="G213" s="13"/>
      <c r="H213" s="13"/>
    </row>
    <row r="214" s="2" customFormat="1" spans="2:8">
      <c r="B214" s="46"/>
      <c r="F214" s="47"/>
      <c r="H214" s="13"/>
    </row>
    <row r="215" s="2" customFormat="1" spans="2:8">
      <c r="B215" s="46"/>
      <c r="F215" s="47"/>
      <c r="H215" s="13"/>
    </row>
    <row r="216" s="2" customFormat="1" spans="2:8">
      <c r="B216" s="46"/>
      <c r="F216" s="47"/>
      <c r="H216" s="13"/>
    </row>
    <row r="217" s="2" customFormat="1" spans="2:8">
      <c r="B217" s="46"/>
      <c r="F217" s="47"/>
      <c r="H217" s="13"/>
    </row>
    <row r="218" s="2" customFormat="1" spans="2:8">
      <c r="B218" s="46"/>
      <c r="F218" s="47"/>
      <c r="H218" s="13"/>
    </row>
    <row r="219" s="2" customFormat="1" spans="2:8">
      <c r="B219" s="46"/>
      <c r="F219" s="47"/>
      <c r="H219" s="13"/>
    </row>
    <row r="220" s="2" customFormat="1" spans="2:8">
      <c r="B220" s="46"/>
      <c r="F220" s="47"/>
      <c r="H220" s="13"/>
    </row>
    <row r="221" s="2" customFormat="1" spans="2:8">
      <c r="B221" s="46"/>
      <c r="F221" s="47"/>
      <c r="H221" s="13"/>
    </row>
    <row r="222" s="2" customFormat="1" spans="2:8">
      <c r="B222" s="46"/>
      <c r="F222" s="47"/>
      <c r="H222" s="13"/>
    </row>
    <row r="223" s="2" customFormat="1" spans="2:8">
      <c r="B223" s="46"/>
      <c r="F223" s="47"/>
      <c r="H223" s="13"/>
    </row>
    <row r="224" s="2" customFormat="1" spans="2:8">
      <c r="B224" s="46"/>
      <c r="F224" s="47"/>
      <c r="H224" s="13"/>
    </row>
    <row r="225" s="2" customFormat="1" spans="2:8">
      <c r="B225" s="46"/>
      <c r="F225" s="47"/>
      <c r="H225" s="13"/>
    </row>
    <row r="226" s="2" customFormat="1" spans="2:8">
      <c r="B226" s="46"/>
      <c r="F226" s="47"/>
      <c r="H226" s="13"/>
    </row>
    <row r="227" s="2" customFormat="1" spans="2:8">
      <c r="B227" s="46"/>
      <c r="F227" s="47"/>
      <c r="H227" s="13"/>
    </row>
    <row r="228" s="2" customFormat="1" spans="2:8">
      <c r="B228" s="46"/>
      <c r="F228" s="47"/>
      <c r="H228" s="13"/>
    </row>
    <row r="229" s="2" customFormat="1" spans="2:8">
      <c r="B229" s="46"/>
      <c r="F229" s="47"/>
      <c r="H229" s="13"/>
    </row>
    <row r="230" s="2" customFormat="1" spans="2:8">
      <c r="B230" s="46"/>
      <c r="F230" s="47"/>
      <c r="H230" s="13"/>
    </row>
    <row r="231" s="2" customFormat="1" spans="2:8">
      <c r="B231" s="46"/>
      <c r="F231" s="47"/>
      <c r="H231" s="13"/>
    </row>
    <row r="232" s="2" customFormat="1" spans="2:8">
      <c r="B232" s="46"/>
      <c r="F232" s="47"/>
      <c r="H232" s="13"/>
    </row>
    <row r="233" s="2" customFormat="1" spans="2:8">
      <c r="B233" s="46"/>
      <c r="F233" s="47"/>
      <c r="H233" s="13"/>
    </row>
    <row r="234" s="2" customFormat="1" spans="2:8">
      <c r="B234" s="46"/>
      <c r="F234" s="47"/>
      <c r="H234" s="13"/>
    </row>
    <row r="235" s="2" customFormat="1" spans="2:8">
      <c r="B235" s="46"/>
      <c r="F235" s="47"/>
      <c r="H235" s="13"/>
    </row>
    <row r="236" s="2" customFormat="1" spans="2:8">
      <c r="B236" s="46"/>
      <c r="F236" s="47"/>
      <c r="H236" s="13"/>
    </row>
    <row r="237" s="2" customFormat="1" spans="2:8">
      <c r="B237" s="46"/>
      <c r="F237" s="47"/>
      <c r="H237" s="13"/>
    </row>
    <row r="238" s="1" customFormat="1" spans="2:8">
      <c r="B238" s="4"/>
      <c r="F238" s="5"/>
      <c r="H238" s="6"/>
    </row>
    <row r="239" s="1" customFormat="1" spans="2:8">
      <c r="B239" s="4"/>
      <c r="F239" s="5"/>
      <c r="H239" s="6"/>
    </row>
    <row r="240" s="1" customFormat="1" spans="2:8">
      <c r="B240" s="4"/>
      <c r="F240" s="5"/>
      <c r="H240" s="6"/>
    </row>
    <row r="241" s="1" customFormat="1" spans="2:8">
      <c r="B241" s="4"/>
      <c r="F241" s="5"/>
      <c r="H241" s="6"/>
    </row>
    <row r="242" s="1" customFormat="1" spans="2:8">
      <c r="B242" s="4"/>
      <c r="F242" s="5"/>
      <c r="H242" s="6"/>
    </row>
    <row r="243" s="1" customFormat="1" spans="2:8">
      <c r="B243" s="4"/>
      <c r="F243" s="5"/>
      <c r="H243" s="6"/>
    </row>
    <row r="244" s="1" customFormat="1" spans="2:8">
      <c r="B244" s="4"/>
      <c r="F244" s="5"/>
      <c r="H244" s="6"/>
    </row>
    <row r="245" s="1" customFormat="1" spans="2:8">
      <c r="B245" s="4"/>
      <c r="F245" s="5"/>
      <c r="H245" s="6"/>
    </row>
    <row r="246" s="1" customFormat="1" spans="2:8">
      <c r="B246" s="4"/>
      <c r="F246" s="5"/>
      <c r="H246" s="6"/>
    </row>
    <row r="247" s="1" customFormat="1" spans="2:8">
      <c r="B247" s="4"/>
      <c r="F247" s="5"/>
      <c r="H247" s="6"/>
    </row>
    <row r="248" s="1" customFormat="1" spans="2:8">
      <c r="B248" s="4"/>
      <c r="F248" s="5"/>
      <c r="H248" s="6"/>
    </row>
    <row r="249" s="1" customFormat="1" spans="2:8">
      <c r="B249" s="4"/>
      <c r="F249" s="5"/>
      <c r="H249" s="6"/>
    </row>
    <row r="250" s="1" customFormat="1" spans="2:8">
      <c r="B250" s="4"/>
      <c r="F250" s="5"/>
      <c r="H250" s="6"/>
    </row>
    <row r="251" s="1" customFormat="1" spans="2:8">
      <c r="B251" s="4"/>
      <c r="F251" s="5"/>
      <c r="H251" s="6"/>
    </row>
    <row r="252" s="1" customFormat="1" spans="2:8">
      <c r="B252" s="4"/>
      <c r="F252" s="5"/>
      <c r="H252" s="6"/>
    </row>
    <row r="253" s="1" customFormat="1" spans="2:8">
      <c r="B253" s="4"/>
      <c r="F253" s="5"/>
      <c r="H253" s="6"/>
    </row>
    <row r="254" s="1" customFormat="1" spans="2:8">
      <c r="B254" s="4"/>
      <c r="F254" s="5"/>
      <c r="H254" s="6"/>
    </row>
    <row r="255" s="1" customFormat="1" spans="2:8">
      <c r="B255" s="4"/>
      <c r="F255" s="5"/>
      <c r="H255" s="6"/>
    </row>
    <row r="256" s="1" customFormat="1" spans="2:8">
      <c r="B256" s="4"/>
      <c r="F256" s="5"/>
      <c r="H256" s="6"/>
    </row>
    <row r="257" s="1" customFormat="1" spans="2:8">
      <c r="B257" s="4"/>
      <c r="F257" s="5"/>
      <c r="H257" s="6"/>
    </row>
    <row r="258" s="1" customFormat="1" spans="2:8">
      <c r="B258" s="4"/>
      <c r="F258" s="5"/>
      <c r="H258" s="6"/>
    </row>
    <row r="259" s="1" customFormat="1" spans="2:8">
      <c r="B259" s="4"/>
      <c r="F259" s="5"/>
      <c r="H259" s="6"/>
    </row>
    <row r="260" s="1" customFormat="1" spans="2:8">
      <c r="B260" s="4"/>
      <c r="F260" s="5"/>
      <c r="H260" s="6"/>
    </row>
    <row r="261" s="1" customFormat="1" spans="2:8">
      <c r="B261" s="4"/>
      <c r="F261" s="5"/>
      <c r="H261" s="6"/>
    </row>
    <row r="262" s="1" customFormat="1" spans="2:8">
      <c r="B262" s="4"/>
      <c r="F262" s="5"/>
      <c r="H262" s="6"/>
    </row>
    <row r="263" s="1" customFormat="1" spans="2:8">
      <c r="B263" s="4"/>
      <c r="F263" s="5"/>
      <c r="H263" s="6"/>
    </row>
    <row r="264" s="1" customFormat="1" spans="2:8">
      <c r="B264" s="4"/>
      <c r="F264" s="5"/>
      <c r="H264" s="6"/>
    </row>
    <row r="265" s="1" customFormat="1" spans="2:8">
      <c r="B265" s="4"/>
      <c r="F265" s="5"/>
      <c r="H265" s="6"/>
    </row>
    <row r="266" s="1" customFormat="1" spans="2:8">
      <c r="B266" s="4"/>
      <c r="F266" s="5"/>
      <c r="H266" s="6"/>
    </row>
    <row r="267" s="1" customFormat="1" spans="2:8">
      <c r="B267" s="4"/>
      <c r="F267" s="5"/>
      <c r="H267" s="6"/>
    </row>
    <row r="268" s="1" customFormat="1" spans="2:8">
      <c r="B268" s="4"/>
      <c r="F268" s="5"/>
      <c r="H268" s="6"/>
    </row>
    <row r="269" s="1" customFormat="1" spans="2:8">
      <c r="B269" s="4"/>
      <c r="F269" s="5"/>
      <c r="H269" s="6"/>
    </row>
    <row r="270" s="1" customFormat="1" spans="2:8">
      <c r="B270" s="4"/>
      <c r="F270" s="5"/>
      <c r="H270" s="6"/>
    </row>
    <row r="271" s="1" customFormat="1" spans="2:8">
      <c r="B271" s="4"/>
      <c r="F271" s="5"/>
      <c r="H271" s="6"/>
    </row>
    <row r="272" s="1" customFormat="1" spans="2:8">
      <c r="B272" s="4"/>
      <c r="F272" s="5"/>
      <c r="H272" s="6"/>
    </row>
    <row r="273" s="1" customFormat="1" spans="2:8">
      <c r="B273" s="4"/>
      <c r="F273" s="5"/>
      <c r="H273" s="6"/>
    </row>
    <row r="274" s="1" customFormat="1" spans="2:8">
      <c r="B274" s="4"/>
      <c r="F274" s="5"/>
      <c r="H274" s="6"/>
    </row>
    <row r="275" s="1" customFormat="1" spans="2:8">
      <c r="B275" s="4"/>
      <c r="F275" s="5"/>
      <c r="H275" s="6"/>
    </row>
    <row r="276" s="1" customFormat="1" spans="2:8">
      <c r="B276" s="4"/>
      <c r="F276" s="5"/>
      <c r="H276" s="6"/>
    </row>
  </sheetData>
  <mergeCells count="7">
    <mergeCell ref="A2:H2"/>
    <mergeCell ref="C4:D4"/>
    <mergeCell ref="A4:A5"/>
    <mergeCell ref="B4:B5"/>
    <mergeCell ref="F4:F5"/>
    <mergeCell ref="G4:G5"/>
    <mergeCell ref="H4:H5"/>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附件1总表</vt:lpstr>
      <vt:lpstr>附件2中央资金明细表</vt:lpstr>
      <vt:lpstr>附件3省与市县配套表</vt:lpstr>
      <vt:lpstr>Sheet1</vt:lpstr>
      <vt:lpstr>配套计算表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dc:creator>
  <cp:lastModifiedBy>Administrator</cp:lastModifiedBy>
  <dcterms:created xsi:type="dcterms:W3CDTF">2020-09-08T14:14:00Z</dcterms:created>
  <cp:lastPrinted>2021-06-10T07:45:00Z</cp:lastPrinted>
  <dcterms:modified xsi:type="dcterms:W3CDTF">2021-06-18T07:19:18Z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y fmtid="{D5CDD505-2E9C-101B-9397-08002B2CF9AE}" pid="3" name="KSOReadingLayout">
    <vt:bool>true</vt:bool>
  </property>
  <property fmtid="{D5CDD505-2E9C-101B-9397-08002B2CF9AE}" pid="4" name="ICV">
    <vt:lpwstr>5AD7801C9B1143AE93B6400E8E9730FD</vt:lpwstr>
  </property>
</Properties>
</file>